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ぬくもり大曾根\Desktop\利用受付票(申込書）\"/>
    </mc:Choice>
  </mc:AlternateContent>
  <xr:revisionPtr revIDLastSave="0" documentId="13_ncr:1_{22F1098B-B86E-4DDF-888F-09C9FF9DDF18}" xr6:coauthVersionLast="43" xr6:coauthVersionMax="43" xr10:uidLastSave="{00000000-0000-0000-0000-000000000000}"/>
  <bookViews>
    <workbookView xWindow="5445" yWindow="1875" windowWidth="15375" windowHeight="7875" xr2:uid="{00000000-000D-0000-FFFF-FFFF00000000}"/>
  </bookViews>
  <sheets>
    <sheet name="大曽根　令和元年" sheetId="36" r:id="rId1"/>
    <sheet name="Sheet1" sheetId="3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" i="36" l="1"/>
  <c r="AE2" i="36" s="1"/>
  <c r="M15" i="36" l="1"/>
  <c r="K15" i="36"/>
  <c r="M14" i="36"/>
  <c r="K14" i="36"/>
  <c r="M34" i="36"/>
  <c r="K34" i="36"/>
  <c r="M27" i="36"/>
  <c r="K27" i="36"/>
  <c r="M20" i="36"/>
  <c r="K20" i="36"/>
  <c r="M13" i="36"/>
  <c r="K13" i="36"/>
  <c r="M12" i="36"/>
  <c r="K12" i="36"/>
  <c r="M11" i="36"/>
  <c r="K11" i="36"/>
  <c r="M22" i="36"/>
  <c r="K22" i="36"/>
  <c r="M29" i="36"/>
  <c r="K29" i="36"/>
  <c r="M37" i="36"/>
  <c r="K37" i="36"/>
  <c r="M36" i="36"/>
  <c r="K36" i="36"/>
  <c r="M39" i="36" l="1"/>
  <c r="K39" i="36"/>
  <c r="M32" i="36"/>
  <c r="K32" i="36"/>
  <c r="M25" i="36"/>
  <c r="K25" i="36"/>
  <c r="M18" i="36"/>
  <c r="K18" i="36"/>
  <c r="M19" i="36" l="1"/>
  <c r="K19" i="36"/>
  <c r="M35" i="36" l="1"/>
  <c r="K35" i="36"/>
  <c r="M28" i="36"/>
  <c r="K28" i="36"/>
  <c r="M21" i="36"/>
  <c r="K21" i="36"/>
  <c r="M10" i="36"/>
  <c r="K10" i="36"/>
  <c r="M9" i="36"/>
  <c r="K9" i="36"/>
  <c r="M38" i="36" l="1"/>
  <c r="K38" i="36"/>
  <c r="M33" i="36"/>
  <c r="K33" i="36"/>
  <c r="M31" i="36"/>
  <c r="K31" i="36"/>
  <c r="M30" i="36"/>
  <c r="K30" i="36"/>
  <c r="M26" i="36"/>
  <c r="K26" i="36"/>
  <c r="M24" i="36"/>
  <c r="K24" i="36"/>
  <c r="M23" i="36"/>
  <c r="K23" i="36"/>
  <c r="M17" i="36"/>
  <c r="K17" i="36"/>
  <c r="M16" i="36"/>
  <c r="K16" i="36"/>
  <c r="C29" i="36" l="1"/>
  <c r="A37" i="36" l="1"/>
  <c r="B38" i="36"/>
  <c r="X39" i="36"/>
  <c r="R38" i="36" l="1"/>
  <c r="V38" i="36"/>
  <c r="T38" i="36"/>
  <c r="C37" i="36"/>
  <c r="Z39" i="36"/>
  <c r="R39" i="36"/>
  <c r="T39" i="36"/>
  <c r="V39" i="36"/>
  <c r="C38" i="36"/>
  <c r="C10" i="36"/>
  <c r="C12" i="36"/>
  <c r="C14" i="36"/>
  <c r="C16" i="36"/>
  <c r="C18" i="36"/>
  <c r="C20" i="36"/>
  <c r="C22" i="36"/>
  <c r="C24" i="36"/>
  <c r="C26" i="36"/>
  <c r="C28" i="36"/>
  <c r="C30" i="36"/>
  <c r="C32" i="36"/>
  <c r="C34" i="36"/>
  <c r="C36" i="36"/>
  <c r="C9" i="36"/>
  <c r="C11" i="36"/>
  <c r="C13" i="36"/>
  <c r="C15" i="36"/>
  <c r="C17" i="36"/>
  <c r="C19" i="36"/>
  <c r="C21" i="36"/>
  <c r="C23" i="36"/>
  <c r="C25" i="36"/>
  <c r="C27" i="36"/>
  <c r="C31" i="36"/>
  <c r="C33" i="36"/>
  <c r="C35" i="36"/>
  <c r="C39" i="36" l="1"/>
</calcChain>
</file>

<file path=xl/sharedStrings.xml><?xml version="1.0" encoding="utf-8"?>
<sst xmlns="http://schemas.openxmlformats.org/spreadsheetml/2006/main" count="328" uniqueCount="77">
  <si>
    <t xml:space="preserve">TEL/FAX   052-508-9351  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</si>
  <si>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</si>
  <si>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</si>
  <si>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デイ利用可能日数</t>
    <rPh sb="2" eb="4">
      <t>リヨウ</t>
    </rPh>
    <rPh sb="4" eb="6">
      <t>カノウ</t>
    </rPh>
    <rPh sb="6" eb="8">
      <t>ニッスウ</t>
    </rPh>
    <phoneticPr fontId="2"/>
  </si>
  <si>
    <t>ぬくもり記入欄</t>
    <rPh sb="4" eb="6">
      <t>キニュウ</t>
    </rPh>
    <rPh sb="6" eb="7">
      <t>ラン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</si>
  <si>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</si>
  <si>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</si>
  <si>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</si>
  <si>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</si>
  <si>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</si>
  <si>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</si>
  <si>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</si>
  <si>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</si>
  <si>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掲示用記入</t>
    <rPh sb="0" eb="2">
      <t>ケイジ</t>
    </rPh>
    <rPh sb="2" eb="3">
      <t>ヨウ</t>
    </rPh>
    <rPh sb="3" eb="5">
      <t>キニュウ</t>
    </rPh>
    <phoneticPr fontId="2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</si>
  <si>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2"/>
  </si>
  <si>
    <t>国保連請求作成</t>
    <rPh sb="0" eb="2">
      <t>コクホ</t>
    </rPh>
    <rPh sb="2" eb="3">
      <t>レン</t>
    </rPh>
    <rPh sb="3" eb="5">
      <t>セイキュウ</t>
    </rPh>
    <rPh sb="5" eb="7">
      <t>サクセイ</t>
    </rPh>
    <phoneticPr fontId="2"/>
  </si>
  <si>
    <t>＊</t>
    <phoneticPr fontId="2"/>
  </si>
  <si>
    <t>FAX</t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</si>
  <si>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</si>
  <si>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</si>
  <si>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</si>
  <si>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送迎回数</t>
    <rPh sb="0" eb="2">
      <t>ソウゲイ</t>
    </rPh>
    <rPh sb="2" eb="4">
      <t>カイスウ</t>
    </rPh>
    <phoneticPr fontId="1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</si>
  <si>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</si>
  <si>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</si>
  <si>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</si>
  <si>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</si>
  <si>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デイ</t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</si>
  <si>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</si>
  <si>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</si>
  <si>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</si>
  <si>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ぬくもり大曽根・ヘルパーベースきずな　　by　L.S.P　　　</t>
    <rPh sb="4" eb="7">
      <t>オオゾネ</t>
    </rPh>
    <phoneticPr fontId="2"/>
  </si>
  <si>
    <t>ぬくもり大曽根・きずな利用受付票</t>
    <rPh sb="4" eb="7">
      <t>オオゾネ</t>
    </rPh>
    <rPh sb="11" eb="13">
      <t>リヨウ</t>
    </rPh>
    <rPh sb="13" eb="15">
      <t>ウケツ</t>
    </rPh>
    <rPh sb="15" eb="16">
      <t>ヒョウ</t>
    </rPh>
    <phoneticPr fontId="2"/>
  </si>
  <si>
    <t>～</t>
  </si>
  <si>
    <t>:</t>
    <phoneticPr fontId="1"/>
  </si>
  <si>
    <t>年</t>
  </si>
  <si>
    <t>月分</t>
  </si>
  <si>
    <t>土</t>
    <rPh sb="0" eb="1">
      <t>ド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</si>
  <si>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</si>
  <si>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</si>
  <si>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</si>
  <si>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</si>
  <si>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</si>
  <si>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</si>
  <si>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最大日数</t>
    <rPh sb="0" eb="2">
      <t>サイダイ</t>
    </rPh>
    <rPh sb="2" eb="3">
      <t>ヒ</t>
    </rPh>
    <rPh sb="3" eb="4">
      <t>スウ</t>
    </rPh>
    <phoneticPr fontId="1"/>
  </si>
  <si>
    <t>祝日</t>
    <rPh sb="0" eb="2">
      <t>シュクジツ</t>
    </rPh>
    <phoneticPr fontId="1"/>
  </si>
  <si>
    <t>oyasumi</t>
    <phoneticPr fontId="1"/>
  </si>
  <si>
    <r>
      <t>変更等がある場合、事務所（</t>
    </r>
    <r>
      <rPr>
        <b/>
        <sz val="11"/>
        <color theme="1"/>
        <rFont val="ＭＳ Ｐゴシック"/>
        <family val="3"/>
        <charset val="128"/>
        <scheme val="minor"/>
      </rPr>
      <t>052-508-9351</t>
    </r>
    <r>
      <rPr>
        <sz val="11"/>
        <color theme="1"/>
        <rFont val="ＭＳ Ｐゴシック"/>
        <family val="3"/>
        <charset val="128"/>
        <scheme val="minor"/>
      </rPr>
      <t>）又は、(</t>
    </r>
    <r>
      <rPr>
        <b/>
        <sz val="11"/>
        <color theme="1"/>
        <rFont val="ＭＳ Ｐゴシック"/>
        <family val="3"/>
        <charset val="128"/>
        <scheme val="minor"/>
      </rPr>
      <t>090-4266-0866</t>
    </r>
    <r>
      <rPr>
        <sz val="11"/>
        <color theme="1"/>
        <rFont val="ＭＳ Ｐゴシック"/>
        <family val="3"/>
        <charset val="128"/>
        <scheme val="minor"/>
      </rPr>
      <t>)、(</t>
    </r>
    <r>
      <rPr>
        <b/>
        <sz val="11"/>
        <color theme="1"/>
        <rFont val="ＭＳ Ｐゴシック"/>
        <family val="3"/>
        <charset val="128"/>
        <scheme val="minor"/>
      </rPr>
      <t>090-6648-9351</t>
    </r>
    <r>
      <rPr>
        <sz val="11"/>
        <color theme="1"/>
        <rFont val="ＭＳ Ｐゴシック"/>
        <family val="3"/>
        <charset val="128"/>
        <scheme val="minor"/>
      </rPr>
      <t>)迄連絡願います。</t>
    </r>
    <rPh sb="0" eb="2">
      <t>ヘンコウ</t>
    </rPh>
    <rPh sb="2" eb="3">
      <t>ナド</t>
    </rPh>
    <rPh sb="6" eb="8">
      <t>バアイ</t>
    </rPh>
    <rPh sb="9" eb="11">
      <t>ジム</t>
    </rPh>
    <rPh sb="11" eb="12">
      <t>ショ</t>
    </rPh>
    <rPh sb="26" eb="27">
      <t>マタ</t>
    </rPh>
    <rPh sb="60" eb="61">
      <t>マデ</t>
    </rPh>
    <rPh sb="61" eb="63">
      <t>レンラク</t>
    </rPh>
    <rPh sb="63" eb="64">
      <t>ネガ</t>
    </rPh>
    <phoneticPr fontId="2"/>
  </si>
  <si>
    <t>祝日</t>
    <rPh sb="0" eb="2">
      <t>シュクジツ</t>
    </rPh>
    <phoneticPr fontId="1"/>
  </si>
  <si>
    <t>:</t>
  </si>
  <si>
    <t>　　ぬくもりお休み</t>
    <rPh sb="7" eb="8">
      <t>ヤス</t>
    </rPh>
    <phoneticPr fontId="1"/>
  </si>
  <si>
    <t>歌って踊ろう</t>
    <rPh sb="0" eb="1">
      <t>ウタ</t>
    </rPh>
    <rPh sb="3" eb="4">
      <t>オド</t>
    </rPh>
    <phoneticPr fontId="1"/>
  </si>
  <si>
    <t>紙芝居を読もう</t>
    <rPh sb="0" eb="3">
      <t>カミシバイ</t>
    </rPh>
    <rPh sb="4" eb="5">
      <t>ヨ</t>
    </rPh>
    <phoneticPr fontId="1"/>
  </si>
  <si>
    <t>おやつを買いに行こう！</t>
    <phoneticPr fontId="1"/>
  </si>
  <si>
    <t>大杉ダンス教室</t>
    <rPh sb="0" eb="2">
      <t>オオスギ</t>
    </rPh>
    <rPh sb="5" eb="7">
      <t>キョウシツ</t>
    </rPh>
    <phoneticPr fontId="1"/>
  </si>
  <si>
    <t>読み聞かせ　　　</t>
    <rPh sb="0" eb="1">
      <t>ヨ</t>
    </rPh>
    <rPh sb="2" eb="3">
      <t>キ</t>
    </rPh>
    <phoneticPr fontId="1"/>
  </si>
  <si>
    <t>公園か縄遊び（避難訓練）</t>
    <rPh sb="0" eb="2">
      <t>コウエン</t>
    </rPh>
    <rPh sb="3" eb="5">
      <t>ナワアソ</t>
    </rPh>
    <rPh sb="7" eb="11">
      <t>ヒナンクンレン</t>
    </rPh>
    <phoneticPr fontId="1"/>
  </si>
  <si>
    <t>* 必要事項を記入して頂き、２0日までに、メール　　 ＦＡＸ又は、 訪問した際にお渡しください。</t>
    <rPh sb="2" eb="4">
      <t>ヒツヨウ</t>
    </rPh>
    <rPh sb="4" eb="6">
      <t>ジコウ</t>
    </rPh>
    <rPh sb="7" eb="9">
      <t>キニュウ</t>
    </rPh>
    <rPh sb="11" eb="12">
      <t>イタダ</t>
    </rPh>
    <rPh sb="16" eb="17">
      <t>ヒ</t>
    </rPh>
    <rPh sb="30" eb="31">
      <t>マタ</t>
    </rPh>
    <rPh sb="34" eb="36">
      <t>ホウモン</t>
    </rPh>
    <rPh sb="38" eb="39">
      <t>サイ</t>
    </rPh>
    <rPh sb="41" eb="42">
      <t>ワタ</t>
    </rPh>
    <phoneticPr fontId="2"/>
  </si>
  <si>
    <t>工作の日（手作りおやつ）</t>
    <rPh sb="0" eb="2">
      <t>コウサク</t>
    </rPh>
    <rPh sb="3" eb="4">
      <t>ヒ</t>
    </rPh>
    <rPh sb="5" eb="7">
      <t>テヅク</t>
    </rPh>
    <phoneticPr fontId="1"/>
  </si>
  <si>
    <t>公園か輪投げ</t>
    <rPh sb="0" eb="2">
      <t>コウエン</t>
    </rPh>
    <rPh sb="3" eb="5">
      <t>ワナ</t>
    </rPh>
    <phoneticPr fontId="1"/>
  </si>
  <si>
    <t>読み聞かせ（手作りおやつ）</t>
    <rPh sb="0" eb="1">
      <t>ヨ</t>
    </rPh>
    <rPh sb="2" eb="3">
      <t>キ</t>
    </rPh>
    <rPh sb="6" eb="8">
      <t>テヅク</t>
    </rPh>
    <phoneticPr fontId="1"/>
  </si>
  <si>
    <t>大杉合同お買い物ごっこ</t>
    <rPh sb="0" eb="2">
      <t>オオスギ</t>
    </rPh>
    <rPh sb="2" eb="4">
      <t>ゴウドウ</t>
    </rPh>
    <rPh sb="5" eb="6">
      <t>カ</t>
    </rPh>
    <rPh sb="7" eb="8">
      <t>モノ</t>
    </rPh>
    <phoneticPr fontId="1"/>
  </si>
  <si>
    <t>公園へ行こう！</t>
    <rPh sb="0" eb="2">
      <t>コウエン</t>
    </rPh>
    <rPh sb="3" eb="4">
      <t>イ</t>
    </rPh>
    <phoneticPr fontId="1"/>
  </si>
  <si>
    <t>ボウリング　　　サイゼリヤ</t>
    <phoneticPr fontId="1"/>
  </si>
  <si>
    <t>お買い物ごっこ</t>
    <rPh sb="1" eb="2">
      <t>カ</t>
    </rPh>
    <rPh sb="3" eb="4">
      <t>モノ</t>
    </rPh>
    <phoneticPr fontId="1"/>
  </si>
  <si>
    <t>お出かけ（東山動物園）</t>
    <rPh sb="1" eb="2">
      <t>デ</t>
    </rPh>
    <rPh sb="5" eb="7">
      <t>ヒガシヤマ</t>
    </rPh>
    <rPh sb="7" eb="10">
      <t>ドウブツエン</t>
    </rPh>
    <phoneticPr fontId="1"/>
  </si>
  <si>
    <t>公園かポイポイゲーム</t>
    <rPh sb="0" eb="2">
      <t>コウエン</t>
    </rPh>
    <phoneticPr fontId="1"/>
  </si>
  <si>
    <t>マット運動（手作りおやつ）</t>
    <rPh sb="3" eb="5">
      <t>ウンドウ</t>
    </rPh>
    <rPh sb="6" eb="8">
      <t>テヅク</t>
    </rPh>
    <phoneticPr fontId="1"/>
  </si>
  <si>
    <t>段ボールで遊ぼう</t>
    <rPh sb="0" eb="1">
      <t>ダン</t>
    </rPh>
    <rPh sb="5" eb="6">
      <t>アソ</t>
    </rPh>
    <phoneticPr fontId="1"/>
  </si>
  <si>
    <t>工作の日</t>
    <rPh sb="0" eb="2">
      <t>コウサク</t>
    </rPh>
    <rPh sb="3" eb="4">
      <t>ヒ</t>
    </rPh>
    <phoneticPr fontId="1"/>
  </si>
  <si>
    <t>折り紙を折ろう</t>
    <rPh sb="0" eb="1">
      <t>オ</t>
    </rPh>
    <rPh sb="2" eb="3">
      <t>ガミ</t>
    </rPh>
    <rPh sb="4" eb="5">
      <t>オ</t>
    </rPh>
    <phoneticPr fontId="1"/>
  </si>
  <si>
    <t>歌って踊ろう</t>
    <rPh sb="0" eb="1">
      <t>ウタ</t>
    </rPh>
    <rPh sb="3" eb="4">
      <t>オド</t>
    </rPh>
    <phoneticPr fontId="1"/>
  </si>
  <si>
    <t>ボウリングごっこ</t>
    <phoneticPr fontId="1"/>
  </si>
  <si>
    <t>公園かカードで遊ぼう</t>
    <rPh sb="0" eb="2">
      <t>コウエン</t>
    </rPh>
    <rPh sb="7" eb="8">
      <t>アソ</t>
    </rPh>
    <phoneticPr fontId="1"/>
  </si>
  <si>
    <t>わりばし鉄砲で遊ぼう</t>
    <rPh sb="4" eb="6">
      <t>テッポウ</t>
    </rPh>
    <rPh sb="7" eb="8">
      <t>アソ</t>
    </rPh>
    <phoneticPr fontId="1"/>
  </si>
  <si>
    <t>食事作り                たこ焼きとスープ</t>
    <rPh sb="0" eb="3">
      <t>ショクジツク</t>
    </rPh>
    <rPh sb="22" eb="23">
      <t>ヤ</t>
    </rPh>
    <phoneticPr fontId="1"/>
  </si>
  <si>
    <t>令和</t>
    <rPh sb="0" eb="2">
      <t>レイワ</t>
    </rPh>
    <phoneticPr fontId="2"/>
  </si>
  <si>
    <t>元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</si>
</sst>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2"/>
      <name val="HG創英角ﾎﾟｯﾌﾟ体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i/>
      <sz val="11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2"/>
      <color rgb="FF0070C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10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4" xfId="0" applyFont="1" applyBorder="1">
      <alignment vertical="center"/>
    </xf>
    <xf numFmtId="0" fontId="13" fillId="0" borderId="8" xfId="0" applyFont="1" applyBorder="1">
      <alignment vertical="center"/>
    </xf>
    <xf numFmtId="0" fontId="9" fillId="0" borderId="13" xfId="0" applyFont="1" applyBorder="1" applyAlignment="1">
      <alignment horizontal="left" vertical="center" wrapText="1"/>
    </xf>
    <xf numFmtId="0" fontId="3" fillId="0" borderId="13" xfId="0" applyFont="1" applyBorder="1">
      <alignment vertical="center"/>
    </xf>
    <xf numFmtId="0" fontId="15" fillId="0" borderId="12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16" fillId="0" borderId="8" xfId="0" applyFont="1" applyBorder="1">
      <alignment vertical="center"/>
    </xf>
    <xf numFmtId="0" fontId="13" fillId="0" borderId="12" xfId="0" applyFont="1" applyBorder="1">
      <alignment vertical="center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>
      <alignment vertical="center"/>
    </xf>
    <xf numFmtId="0" fontId="15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21" fillId="3" borderId="3" xfId="0" applyFont="1" applyFill="1" applyBorder="1">
      <alignment vertical="center"/>
    </xf>
    <xf numFmtId="0" fontId="22" fillId="0" borderId="3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2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3" fillId="0" borderId="8" xfId="0" applyFont="1" applyBorder="1" applyAlignment="1">
      <alignment horizontal="center" vertical="center" shrinkToFit="1"/>
    </xf>
    <xf numFmtId="0" fontId="12" fillId="0" borderId="5" xfId="0" applyFont="1" applyBorder="1">
      <alignment vertical="center"/>
    </xf>
    <xf numFmtId="0" fontId="16" fillId="0" borderId="4" xfId="0" applyFont="1" applyBorder="1">
      <alignment vertical="center"/>
    </xf>
    <xf numFmtId="0" fontId="24" fillId="0" borderId="5" xfId="0" applyFont="1" applyBorder="1">
      <alignment vertical="center"/>
    </xf>
    <xf numFmtId="0" fontId="25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6" fillId="0" borderId="18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7" fillId="0" borderId="5" xfId="0" applyFont="1" applyBorder="1">
      <alignment vertical="center"/>
    </xf>
    <xf numFmtId="0" fontId="27" fillId="0" borderId="8" xfId="0" applyFont="1" applyBorder="1">
      <alignment vertical="center"/>
    </xf>
    <xf numFmtId="0" fontId="28" fillId="3" borderId="3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0" fillId="0" borderId="3" xfId="0" applyFont="1" applyBorder="1" applyAlignment="1">
      <alignment horizontal="center" vertical="center"/>
    </xf>
    <xf numFmtId="0" fontId="26" fillId="3" borderId="18" xfId="0" applyFont="1" applyFill="1" applyBorder="1" applyAlignment="1">
      <alignment horizontal="left" vertical="center" wrapText="1" shrinkToFit="1"/>
    </xf>
    <xf numFmtId="0" fontId="31" fillId="0" borderId="5" xfId="0" applyFont="1" applyBorder="1">
      <alignment vertical="center"/>
    </xf>
    <xf numFmtId="0" fontId="32" fillId="0" borderId="5" xfId="0" applyFont="1" applyBorder="1">
      <alignment vertical="center"/>
    </xf>
    <xf numFmtId="0" fontId="5" fillId="0" borderId="8" xfId="0" applyFont="1" applyBorder="1" applyAlignment="1">
      <alignment vertical="center" wrapText="1" shrinkToFit="1"/>
    </xf>
    <xf numFmtId="0" fontId="22" fillId="3" borderId="3" xfId="0" applyFont="1" applyFill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0" fontId="5" fillId="3" borderId="4" xfId="0" applyFont="1" applyFill="1" applyBorder="1" applyAlignment="1">
      <alignment vertical="center" shrinkToFit="1"/>
    </xf>
    <xf numFmtId="0" fontId="12" fillId="3" borderId="8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vertical="center" shrinkToFit="1"/>
    </xf>
    <xf numFmtId="0" fontId="23" fillId="3" borderId="8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vertical="center" shrinkToFit="1"/>
    </xf>
    <xf numFmtId="0" fontId="25" fillId="3" borderId="4" xfId="0" applyFont="1" applyFill="1" applyBorder="1">
      <alignment vertical="center"/>
    </xf>
    <xf numFmtId="0" fontId="24" fillId="3" borderId="5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5" fillId="3" borderId="17" xfId="0" applyFont="1" applyFill="1" applyBorder="1" applyAlignment="1">
      <alignment vertical="center" shrinkToFit="1"/>
    </xf>
    <xf numFmtId="0" fontId="5" fillId="3" borderId="7" xfId="0" applyFont="1" applyFill="1" applyBorder="1" applyAlignment="1">
      <alignment vertical="center" shrinkToFit="1"/>
    </xf>
    <xf numFmtId="0" fontId="16" fillId="3" borderId="8" xfId="0" applyFont="1" applyFill="1" applyBorder="1" applyAlignment="1">
      <alignment vertical="center" shrinkToFit="1"/>
    </xf>
    <xf numFmtId="0" fontId="25" fillId="3" borderId="5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33" fillId="0" borderId="9" xfId="0" applyFont="1" applyBorder="1">
      <alignment vertical="center"/>
    </xf>
    <xf numFmtId="0" fontId="33" fillId="0" borderId="10" xfId="0" applyFont="1" applyBorder="1">
      <alignment vertical="center"/>
    </xf>
    <xf numFmtId="0" fontId="33" fillId="0" borderId="11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right" vertical="center"/>
    </xf>
    <xf numFmtId="0" fontId="24" fillId="0" borderId="9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33" fillId="0" borderId="0" xfId="0" applyFont="1">
      <alignment vertical="center"/>
    </xf>
    <xf numFmtId="0" fontId="25" fillId="0" borderId="20" xfId="0" applyFont="1" applyBorder="1">
      <alignment vertical="center"/>
    </xf>
    <xf numFmtId="0" fontId="24" fillId="0" borderId="20" xfId="0" applyFont="1" applyBorder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>
      <alignment vertical="center"/>
    </xf>
    <xf numFmtId="0" fontId="24" fillId="0" borderId="13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13" fillId="0" borderId="0" xfId="0" applyFo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3" borderId="18" xfId="0" applyFont="1" applyFill="1" applyBorder="1" applyAlignment="1">
      <alignment horizontal="left" vertical="center" wrapText="1" shrinkToFit="1"/>
    </xf>
    <xf numFmtId="0" fontId="39" fillId="0" borderId="18" xfId="0" applyFont="1" applyBorder="1" applyAlignment="1">
      <alignment horizontal="left" vertical="center" wrapText="1" shrinkToFit="1"/>
    </xf>
    <xf numFmtId="0" fontId="0" fillId="4" borderId="0" xfId="0" applyFill="1" applyAlignment="1">
      <alignment horizontal="right" vertical="center"/>
    </xf>
    <xf numFmtId="9" fontId="22" fillId="0" borderId="3" xfId="1" applyFont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41" fillId="6" borderId="3" xfId="0" applyFont="1" applyFill="1" applyBorder="1" applyAlignment="1">
      <alignment horizontal="center" vertical="center"/>
    </xf>
    <xf numFmtId="0" fontId="40" fillId="7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"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view="pageBreakPreview" zoomScale="70" zoomScaleNormal="100" zoomScaleSheetLayoutView="70" workbookViewId="0">
      <selection activeCell="AD2" sqref="AD2"/>
    </sheetView>
  </sheetViews>
  <sheetFormatPr defaultRowHeight="13.5" x14ac:dyDescent="0.15"/>
  <cols>
    <col min="1" max="1" width="4.375" style="2" customWidth="1"/>
    <col min="2" max="2" width="4.375" style="11" customWidth="1"/>
    <col min="3" max="3" width="4.375" style="2" customWidth="1"/>
    <col min="4" max="4" width="4.125" style="4" customWidth="1"/>
    <col min="5" max="5" width="1.75" style="4" customWidth="1"/>
    <col min="6" max="6" width="3.75" style="4" customWidth="1"/>
    <col min="7" max="7" width="2.625" style="4" customWidth="1"/>
    <col min="8" max="8" width="4" style="4" customWidth="1"/>
    <col min="9" max="9" width="1.875" style="4" customWidth="1"/>
    <col min="10" max="10" width="4" style="4" customWidth="1"/>
    <col min="11" max="11" width="3.125" style="2" customWidth="1"/>
    <col min="12" max="12" width="8.125" style="2" customWidth="1"/>
    <col min="13" max="13" width="3.125" style="2" customWidth="1"/>
    <col min="14" max="14" width="8.125" style="2" customWidth="1"/>
    <col min="15" max="15" width="11.625" style="5" customWidth="1"/>
    <col min="16" max="16" width="4.375" style="2" customWidth="1"/>
    <col min="17" max="17" width="4" style="2" customWidth="1"/>
    <col min="18" max="18" width="2" style="2" customWidth="1"/>
    <col min="19" max="19" width="4" style="2" customWidth="1"/>
    <col min="20" max="20" width="2.75" style="2" customWidth="1"/>
    <col min="21" max="21" width="4" style="2" customWidth="1"/>
    <col min="22" max="22" width="1.875" style="2" customWidth="1"/>
    <col min="23" max="23" width="4" style="2" customWidth="1"/>
    <col min="24" max="24" width="3.125" style="2" customWidth="1"/>
    <col min="25" max="25" width="8.125" style="2" customWidth="1"/>
    <col min="26" max="26" width="3.125" style="2" customWidth="1"/>
    <col min="27" max="27" width="8.125" style="2" customWidth="1"/>
    <col min="28" max="28" width="6.25" style="2" customWidth="1"/>
    <col min="29" max="29" width="3.875" style="2" customWidth="1"/>
    <col min="30" max="30" width="5.125" style="2" customWidth="1"/>
    <col min="31" max="31" width="5.125" style="100" customWidth="1"/>
    <col min="32" max="272" width="9" style="2"/>
    <col min="273" max="275" width="4.375" style="2" customWidth="1"/>
    <col min="276" max="277" width="11.125" style="2" customWidth="1"/>
    <col min="278" max="278" width="9.75" style="2" customWidth="1"/>
    <col min="279" max="279" width="3.125" style="2" customWidth="1"/>
    <col min="280" max="280" width="8.125" style="2" customWidth="1"/>
    <col min="281" max="281" width="3.125" style="2" customWidth="1"/>
    <col min="282" max="282" width="8.125" style="2" customWidth="1"/>
    <col min="283" max="283" width="12.5" style="2" customWidth="1"/>
    <col min="284" max="287" width="6.25" style="2" customWidth="1"/>
    <col min="288" max="528" width="9" style="2"/>
    <col min="529" max="531" width="4.375" style="2" customWidth="1"/>
    <col min="532" max="533" width="11.125" style="2" customWidth="1"/>
    <col min="534" max="534" width="9.75" style="2" customWidth="1"/>
    <col min="535" max="535" width="3.125" style="2" customWidth="1"/>
    <col min="536" max="536" width="8.125" style="2" customWidth="1"/>
    <col min="537" max="537" width="3.125" style="2" customWidth="1"/>
    <col min="538" max="538" width="8.125" style="2" customWidth="1"/>
    <col min="539" max="539" width="12.5" style="2" customWidth="1"/>
    <col min="540" max="543" width="6.25" style="2" customWidth="1"/>
    <col min="544" max="784" width="9" style="2"/>
    <col min="785" max="787" width="4.375" style="2" customWidth="1"/>
    <col min="788" max="789" width="11.125" style="2" customWidth="1"/>
    <col min="790" max="790" width="9.75" style="2" customWidth="1"/>
    <col min="791" max="791" width="3.125" style="2" customWidth="1"/>
    <col min="792" max="792" width="8.125" style="2" customWidth="1"/>
    <col min="793" max="793" width="3.125" style="2" customWidth="1"/>
    <col min="794" max="794" width="8.125" style="2" customWidth="1"/>
    <col min="795" max="795" width="12.5" style="2" customWidth="1"/>
    <col min="796" max="799" width="6.25" style="2" customWidth="1"/>
    <col min="800" max="1040" width="9" style="2"/>
    <col min="1041" max="1043" width="4.375" style="2" customWidth="1"/>
    <col min="1044" max="1045" width="11.125" style="2" customWidth="1"/>
    <col min="1046" max="1046" width="9.75" style="2" customWidth="1"/>
    <col min="1047" max="1047" width="3.125" style="2" customWidth="1"/>
    <col min="1048" max="1048" width="8.125" style="2" customWidth="1"/>
    <col min="1049" max="1049" width="3.125" style="2" customWidth="1"/>
    <col min="1050" max="1050" width="8.125" style="2" customWidth="1"/>
    <col min="1051" max="1051" width="12.5" style="2" customWidth="1"/>
    <col min="1052" max="1055" width="6.25" style="2" customWidth="1"/>
    <col min="1056" max="1296" width="9" style="2"/>
    <col min="1297" max="1299" width="4.375" style="2" customWidth="1"/>
    <col min="1300" max="1301" width="11.125" style="2" customWidth="1"/>
    <col min="1302" max="1302" width="9.75" style="2" customWidth="1"/>
    <col min="1303" max="1303" width="3.125" style="2" customWidth="1"/>
    <col min="1304" max="1304" width="8.125" style="2" customWidth="1"/>
    <col min="1305" max="1305" width="3.125" style="2" customWidth="1"/>
    <col min="1306" max="1306" width="8.125" style="2" customWidth="1"/>
    <col min="1307" max="1307" width="12.5" style="2" customWidth="1"/>
    <col min="1308" max="1311" width="6.25" style="2" customWidth="1"/>
    <col min="1312" max="1552" width="9" style="2"/>
    <col min="1553" max="1555" width="4.375" style="2" customWidth="1"/>
    <col min="1556" max="1557" width="11.125" style="2" customWidth="1"/>
    <col min="1558" max="1558" width="9.75" style="2" customWidth="1"/>
    <col min="1559" max="1559" width="3.125" style="2" customWidth="1"/>
    <col min="1560" max="1560" width="8.125" style="2" customWidth="1"/>
    <col min="1561" max="1561" width="3.125" style="2" customWidth="1"/>
    <col min="1562" max="1562" width="8.125" style="2" customWidth="1"/>
    <col min="1563" max="1563" width="12.5" style="2" customWidth="1"/>
    <col min="1564" max="1567" width="6.25" style="2" customWidth="1"/>
    <col min="1568" max="1808" width="9" style="2"/>
    <col min="1809" max="1811" width="4.375" style="2" customWidth="1"/>
    <col min="1812" max="1813" width="11.125" style="2" customWidth="1"/>
    <col min="1814" max="1814" width="9.75" style="2" customWidth="1"/>
    <col min="1815" max="1815" width="3.125" style="2" customWidth="1"/>
    <col min="1816" max="1816" width="8.125" style="2" customWidth="1"/>
    <col min="1817" max="1817" width="3.125" style="2" customWidth="1"/>
    <col min="1818" max="1818" width="8.125" style="2" customWidth="1"/>
    <col min="1819" max="1819" width="12.5" style="2" customWidth="1"/>
    <col min="1820" max="1823" width="6.25" style="2" customWidth="1"/>
    <col min="1824" max="2064" width="9" style="2"/>
    <col min="2065" max="2067" width="4.375" style="2" customWidth="1"/>
    <col min="2068" max="2069" width="11.125" style="2" customWidth="1"/>
    <col min="2070" max="2070" width="9.75" style="2" customWidth="1"/>
    <col min="2071" max="2071" width="3.125" style="2" customWidth="1"/>
    <col min="2072" max="2072" width="8.125" style="2" customWidth="1"/>
    <col min="2073" max="2073" width="3.125" style="2" customWidth="1"/>
    <col min="2074" max="2074" width="8.125" style="2" customWidth="1"/>
    <col min="2075" max="2075" width="12.5" style="2" customWidth="1"/>
    <col min="2076" max="2079" width="6.25" style="2" customWidth="1"/>
    <col min="2080" max="2320" width="9" style="2"/>
    <col min="2321" max="2323" width="4.375" style="2" customWidth="1"/>
    <col min="2324" max="2325" width="11.125" style="2" customWidth="1"/>
    <col min="2326" max="2326" width="9.75" style="2" customWidth="1"/>
    <col min="2327" max="2327" width="3.125" style="2" customWidth="1"/>
    <col min="2328" max="2328" width="8.125" style="2" customWidth="1"/>
    <col min="2329" max="2329" width="3.125" style="2" customWidth="1"/>
    <col min="2330" max="2330" width="8.125" style="2" customWidth="1"/>
    <col min="2331" max="2331" width="12.5" style="2" customWidth="1"/>
    <col min="2332" max="2335" width="6.25" style="2" customWidth="1"/>
    <col min="2336" max="2576" width="9" style="2"/>
    <col min="2577" max="2579" width="4.375" style="2" customWidth="1"/>
    <col min="2580" max="2581" width="11.125" style="2" customWidth="1"/>
    <col min="2582" max="2582" width="9.75" style="2" customWidth="1"/>
    <col min="2583" max="2583" width="3.125" style="2" customWidth="1"/>
    <col min="2584" max="2584" width="8.125" style="2" customWidth="1"/>
    <col min="2585" max="2585" width="3.125" style="2" customWidth="1"/>
    <col min="2586" max="2586" width="8.125" style="2" customWidth="1"/>
    <col min="2587" max="2587" width="12.5" style="2" customWidth="1"/>
    <col min="2588" max="2591" width="6.25" style="2" customWidth="1"/>
    <col min="2592" max="2832" width="9" style="2"/>
    <col min="2833" max="2835" width="4.375" style="2" customWidth="1"/>
    <col min="2836" max="2837" width="11.125" style="2" customWidth="1"/>
    <col min="2838" max="2838" width="9.75" style="2" customWidth="1"/>
    <col min="2839" max="2839" width="3.125" style="2" customWidth="1"/>
    <col min="2840" max="2840" width="8.125" style="2" customWidth="1"/>
    <col min="2841" max="2841" width="3.125" style="2" customWidth="1"/>
    <col min="2842" max="2842" width="8.125" style="2" customWidth="1"/>
    <col min="2843" max="2843" width="12.5" style="2" customWidth="1"/>
    <col min="2844" max="2847" width="6.25" style="2" customWidth="1"/>
    <col min="2848" max="3088" width="9" style="2"/>
    <col min="3089" max="3091" width="4.375" style="2" customWidth="1"/>
    <col min="3092" max="3093" width="11.125" style="2" customWidth="1"/>
    <col min="3094" max="3094" width="9.75" style="2" customWidth="1"/>
    <col min="3095" max="3095" width="3.125" style="2" customWidth="1"/>
    <col min="3096" max="3096" width="8.125" style="2" customWidth="1"/>
    <col min="3097" max="3097" width="3.125" style="2" customWidth="1"/>
    <col min="3098" max="3098" width="8.125" style="2" customWidth="1"/>
    <col min="3099" max="3099" width="12.5" style="2" customWidth="1"/>
    <col min="3100" max="3103" width="6.25" style="2" customWidth="1"/>
    <col min="3104" max="3344" width="9" style="2"/>
    <col min="3345" max="3347" width="4.375" style="2" customWidth="1"/>
    <col min="3348" max="3349" width="11.125" style="2" customWidth="1"/>
    <col min="3350" max="3350" width="9.75" style="2" customWidth="1"/>
    <col min="3351" max="3351" width="3.125" style="2" customWidth="1"/>
    <col min="3352" max="3352" width="8.125" style="2" customWidth="1"/>
    <col min="3353" max="3353" width="3.125" style="2" customWidth="1"/>
    <col min="3354" max="3354" width="8.125" style="2" customWidth="1"/>
    <col min="3355" max="3355" width="12.5" style="2" customWidth="1"/>
    <col min="3356" max="3359" width="6.25" style="2" customWidth="1"/>
    <col min="3360" max="3600" width="9" style="2"/>
    <col min="3601" max="3603" width="4.375" style="2" customWidth="1"/>
    <col min="3604" max="3605" width="11.125" style="2" customWidth="1"/>
    <col min="3606" max="3606" width="9.75" style="2" customWidth="1"/>
    <col min="3607" max="3607" width="3.125" style="2" customWidth="1"/>
    <col min="3608" max="3608" width="8.125" style="2" customWidth="1"/>
    <col min="3609" max="3609" width="3.125" style="2" customWidth="1"/>
    <col min="3610" max="3610" width="8.125" style="2" customWidth="1"/>
    <col min="3611" max="3611" width="12.5" style="2" customWidth="1"/>
    <col min="3612" max="3615" width="6.25" style="2" customWidth="1"/>
    <col min="3616" max="3856" width="9" style="2"/>
    <col min="3857" max="3859" width="4.375" style="2" customWidth="1"/>
    <col min="3860" max="3861" width="11.125" style="2" customWidth="1"/>
    <col min="3862" max="3862" width="9.75" style="2" customWidth="1"/>
    <col min="3863" max="3863" width="3.125" style="2" customWidth="1"/>
    <col min="3864" max="3864" width="8.125" style="2" customWidth="1"/>
    <col min="3865" max="3865" width="3.125" style="2" customWidth="1"/>
    <col min="3866" max="3866" width="8.125" style="2" customWidth="1"/>
    <col min="3867" max="3867" width="12.5" style="2" customWidth="1"/>
    <col min="3868" max="3871" width="6.25" style="2" customWidth="1"/>
    <col min="3872" max="4112" width="9" style="2"/>
    <col min="4113" max="4115" width="4.375" style="2" customWidth="1"/>
    <col min="4116" max="4117" width="11.125" style="2" customWidth="1"/>
    <col min="4118" max="4118" width="9.75" style="2" customWidth="1"/>
    <col min="4119" max="4119" width="3.125" style="2" customWidth="1"/>
    <col min="4120" max="4120" width="8.125" style="2" customWidth="1"/>
    <col min="4121" max="4121" width="3.125" style="2" customWidth="1"/>
    <col min="4122" max="4122" width="8.125" style="2" customWidth="1"/>
    <col min="4123" max="4123" width="12.5" style="2" customWidth="1"/>
    <col min="4124" max="4127" width="6.25" style="2" customWidth="1"/>
    <col min="4128" max="4368" width="9" style="2"/>
    <col min="4369" max="4371" width="4.375" style="2" customWidth="1"/>
    <col min="4372" max="4373" width="11.125" style="2" customWidth="1"/>
    <col min="4374" max="4374" width="9.75" style="2" customWidth="1"/>
    <col min="4375" max="4375" width="3.125" style="2" customWidth="1"/>
    <col min="4376" max="4376" width="8.125" style="2" customWidth="1"/>
    <col min="4377" max="4377" width="3.125" style="2" customWidth="1"/>
    <col min="4378" max="4378" width="8.125" style="2" customWidth="1"/>
    <col min="4379" max="4379" width="12.5" style="2" customWidth="1"/>
    <col min="4380" max="4383" width="6.25" style="2" customWidth="1"/>
    <col min="4384" max="4624" width="9" style="2"/>
    <col min="4625" max="4627" width="4.375" style="2" customWidth="1"/>
    <col min="4628" max="4629" width="11.125" style="2" customWidth="1"/>
    <col min="4630" max="4630" width="9.75" style="2" customWidth="1"/>
    <col min="4631" max="4631" width="3.125" style="2" customWidth="1"/>
    <col min="4632" max="4632" width="8.125" style="2" customWidth="1"/>
    <col min="4633" max="4633" width="3.125" style="2" customWidth="1"/>
    <col min="4634" max="4634" width="8.125" style="2" customWidth="1"/>
    <col min="4635" max="4635" width="12.5" style="2" customWidth="1"/>
    <col min="4636" max="4639" width="6.25" style="2" customWidth="1"/>
    <col min="4640" max="4880" width="9" style="2"/>
    <col min="4881" max="4883" width="4.375" style="2" customWidth="1"/>
    <col min="4884" max="4885" width="11.125" style="2" customWidth="1"/>
    <col min="4886" max="4886" width="9.75" style="2" customWidth="1"/>
    <col min="4887" max="4887" width="3.125" style="2" customWidth="1"/>
    <col min="4888" max="4888" width="8.125" style="2" customWidth="1"/>
    <col min="4889" max="4889" width="3.125" style="2" customWidth="1"/>
    <col min="4890" max="4890" width="8.125" style="2" customWidth="1"/>
    <col min="4891" max="4891" width="12.5" style="2" customWidth="1"/>
    <col min="4892" max="4895" width="6.25" style="2" customWidth="1"/>
    <col min="4896" max="5136" width="9" style="2"/>
    <col min="5137" max="5139" width="4.375" style="2" customWidth="1"/>
    <col min="5140" max="5141" width="11.125" style="2" customWidth="1"/>
    <col min="5142" max="5142" width="9.75" style="2" customWidth="1"/>
    <col min="5143" max="5143" width="3.125" style="2" customWidth="1"/>
    <col min="5144" max="5144" width="8.125" style="2" customWidth="1"/>
    <col min="5145" max="5145" width="3.125" style="2" customWidth="1"/>
    <col min="5146" max="5146" width="8.125" style="2" customWidth="1"/>
    <col min="5147" max="5147" width="12.5" style="2" customWidth="1"/>
    <col min="5148" max="5151" width="6.25" style="2" customWidth="1"/>
    <col min="5152" max="5392" width="9" style="2"/>
    <col min="5393" max="5395" width="4.375" style="2" customWidth="1"/>
    <col min="5396" max="5397" width="11.125" style="2" customWidth="1"/>
    <col min="5398" max="5398" width="9.75" style="2" customWidth="1"/>
    <col min="5399" max="5399" width="3.125" style="2" customWidth="1"/>
    <col min="5400" max="5400" width="8.125" style="2" customWidth="1"/>
    <col min="5401" max="5401" width="3.125" style="2" customWidth="1"/>
    <col min="5402" max="5402" width="8.125" style="2" customWidth="1"/>
    <col min="5403" max="5403" width="12.5" style="2" customWidth="1"/>
    <col min="5404" max="5407" width="6.25" style="2" customWidth="1"/>
    <col min="5408" max="5648" width="9" style="2"/>
    <col min="5649" max="5651" width="4.375" style="2" customWidth="1"/>
    <col min="5652" max="5653" width="11.125" style="2" customWidth="1"/>
    <col min="5654" max="5654" width="9.75" style="2" customWidth="1"/>
    <col min="5655" max="5655" width="3.125" style="2" customWidth="1"/>
    <col min="5656" max="5656" width="8.125" style="2" customWidth="1"/>
    <col min="5657" max="5657" width="3.125" style="2" customWidth="1"/>
    <col min="5658" max="5658" width="8.125" style="2" customWidth="1"/>
    <col min="5659" max="5659" width="12.5" style="2" customWidth="1"/>
    <col min="5660" max="5663" width="6.25" style="2" customWidth="1"/>
    <col min="5664" max="5904" width="9" style="2"/>
    <col min="5905" max="5907" width="4.375" style="2" customWidth="1"/>
    <col min="5908" max="5909" width="11.125" style="2" customWidth="1"/>
    <col min="5910" max="5910" width="9.75" style="2" customWidth="1"/>
    <col min="5911" max="5911" width="3.125" style="2" customWidth="1"/>
    <col min="5912" max="5912" width="8.125" style="2" customWidth="1"/>
    <col min="5913" max="5913" width="3.125" style="2" customWidth="1"/>
    <col min="5914" max="5914" width="8.125" style="2" customWidth="1"/>
    <col min="5915" max="5915" width="12.5" style="2" customWidth="1"/>
    <col min="5916" max="5919" width="6.25" style="2" customWidth="1"/>
    <col min="5920" max="6160" width="9" style="2"/>
    <col min="6161" max="6163" width="4.375" style="2" customWidth="1"/>
    <col min="6164" max="6165" width="11.125" style="2" customWidth="1"/>
    <col min="6166" max="6166" width="9.75" style="2" customWidth="1"/>
    <col min="6167" max="6167" width="3.125" style="2" customWidth="1"/>
    <col min="6168" max="6168" width="8.125" style="2" customWidth="1"/>
    <col min="6169" max="6169" width="3.125" style="2" customWidth="1"/>
    <col min="6170" max="6170" width="8.125" style="2" customWidth="1"/>
    <col min="6171" max="6171" width="12.5" style="2" customWidth="1"/>
    <col min="6172" max="6175" width="6.25" style="2" customWidth="1"/>
    <col min="6176" max="6416" width="9" style="2"/>
    <col min="6417" max="6419" width="4.375" style="2" customWidth="1"/>
    <col min="6420" max="6421" width="11.125" style="2" customWidth="1"/>
    <col min="6422" max="6422" width="9.75" style="2" customWidth="1"/>
    <col min="6423" max="6423" width="3.125" style="2" customWidth="1"/>
    <col min="6424" max="6424" width="8.125" style="2" customWidth="1"/>
    <col min="6425" max="6425" width="3.125" style="2" customWidth="1"/>
    <col min="6426" max="6426" width="8.125" style="2" customWidth="1"/>
    <col min="6427" max="6427" width="12.5" style="2" customWidth="1"/>
    <col min="6428" max="6431" width="6.25" style="2" customWidth="1"/>
    <col min="6432" max="6672" width="9" style="2"/>
    <col min="6673" max="6675" width="4.375" style="2" customWidth="1"/>
    <col min="6676" max="6677" width="11.125" style="2" customWidth="1"/>
    <col min="6678" max="6678" width="9.75" style="2" customWidth="1"/>
    <col min="6679" max="6679" width="3.125" style="2" customWidth="1"/>
    <col min="6680" max="6680" width="8.125" style="2" customWidth="1"/>
    <col min="6681" max="6681" width="3.125" style="2" customWidth="1"/>
    <col min="6682" max="6682" width="8.125" style="2" customWidth="1"/>
    <col min="6683" max="6683" width="12.5" style="2" customWidth="1"/>
    <col min="6684" max="6687" width="6.25" style="2" customWidth="1"/>
    <col min="6688" max="6928" width="9" style="2"/>
    <col min="6929" max="6931" width="4.375" style="2" customWidth="1"/>
    <col min="6932" max="6933" width="11.125" style="2" customWidth="1"/>
    <col min="6934" max="6934" width="9.75" style="2" customWidth="1"/>
    <col min="6935" max="6935" width="3.125" style="2" customWidth="1"/>
    <col min="6936" max="6936" width="8.125" style="2" customWidth="1"/>
    <col min="6937" max="6937" width="3.125" style="2" customWidth="1"/>
    <col min="6938" max="6938" width="8.125" style="2" customWidth="1"/>
    <col min="6939" max="6939" width="12.5" style="2" customWidth="1"/>
    <col min="6940" max="6943" width="6.25" style="2" customWidth="1"/>
    <col min="6944" max="7184" width="9" style="2"/>
    <col min="7185" max="7187" width="4.375" style="2" customWidth="1"/>
    <col min="7188" max="7189" width="11.125" style="2" customWidth="1"/>
    <col min="7190" max="7190" width="9.75" style="2" customWidth="1"/>
    <col min="7191" max="7191" width="3.125" style="2" customWidth="1"/>
    <col min="7192" max="7192" width="8.125" style="2" customWidth="1"/>
    <col min="7193" max="7193" width="3.125" style="2" customWidth="1"/>
    <col min="7194" max="7194" width="8.125" style="2" customWidth="1"/>
    <col min="7195" max="7195" width="12.5" style="2" customWidth="1"/>
    <col min="7196" max="7199" width="6.25" style="2" customWidth="1"/>
    <col min="7200" max="7440" width="9" style="2"/>
    <col min="7441" max="7443" width="4.375" style="2" customWidth="1"/>
    <col min="7444" max="7445" width="11.125" style="2" customWidth="1"/>
    <col min="7446" max="7446" width="9.75" style="2" customWidth="1"/>
    <col min="7447" max="7447" width="3.125" style="2" customWidth="1"/>
    <col min="7448" max="7448" width="8.125" style="2" customWidth="1"/>
    <col min="7449" max="7449" width="3.125" style="2" customWidth="1"/>
    <col min="7450" max="7450" width="8.125" style="2" customWidth="1"/>
    <col min="7451" max="7451" width="12.5" style="2" customWidth="1"/>
    <col min="7452" max="7455" width="6.25" style="2" customWidth="1"/>
    <col min="7456" max="7696" width="9" style="2"/>
    <col min="7697" max="7699" width="4.375" style="2" customWidth="1"/>
    <col min="7700" max="7701" width="11.125" style="2" customWidth="1"/>
    <col min="7702" max="7702" width="9.75" style="2" customWidth="1"/>
    <col min="7703" max="7703" width="3.125" style="2" customWidth="1"/>
    <col min="7704" max="7704" width="8.125" style="2" customWidth="1"/>
    <col min="7705" max="7705" width="3.125" style="2" customWidth="1"/>
    <col min="7706" max="7706" width="8.125" style="2" customWidth="1"/>
    <col min="7707" max="7707" width="12.5" style="2" customWidth="1"/>
    <col min="7708" max="7711" width="6.25" style="2" customWidth="1"/>
    <col min="7712" max="7952" width="9" style="2"/>
    <col min="7953" max="7955" width="4.375" style="2" customWidth="1"/>
    <col min="7956" max="7957" width="11.125" style="2" customWidth="1"/>
    <col min="7958" max="7958" width="9.75" style="2" customWidth="1"/>
    <col min="7959" max="7959" width="3.125" style="2" customWidth="1"/>
    <col min="7960" max="7960" width="8.125" style="2" customWidth="1"/>
    <col min="7961" max="7961" width="3.125" style="2" customWidth="1"/>
    <col min="7962" max="7962" width="8.125" style="2" customWidth="1"/>
    <col min="7963" max="7963" width="12.5" style="2" customWidth="1"/>
    <col min="7964" max="7967" width="6.25" style="2" customWidth="1"/>
    <col min="7968" max="8208" width="9" style="2"/>
    <col min="8209" max="8211" width="4.375" style="2" customWidth="1"/>
    <col min="8212" max="8213" width="11.125" style="2" customWidth="1"/>
    <col min="8214" max="8214" width="9.75" style="2" customWidth="1"/>
    <col min="8215" max="8215" width="3.125" style="2" customWidth="1"/>
    <col min="8216" max="8216" width="8.125" style="2" customWidth="1"/>
    <col min="8217" max="8217" width="3.125" style="2" customWidth="1"/>
    <col min="8218" max="8218" width="8.125" style="2" customWidth="1"/>
    <col min="8219" max="8219" width="12.5" style="2" customWidth="1"/>
    <col min="8220" max="8223" width="6.25" style="2" customWidth="1"/>
    <col min="8224" max="8464" width="9" style="2"/>
    <col min="8465" max="8467" width="4.375" style="2" customWidth="1"/>
    <col min="8468" max="8469" width="11.125" style="2" customWidth="1"/>
    <col min="8470" max="8470" width="9.75" style="2" customWidth="1"/>
    <col min="8471" max="8471" width="3.125" style="2" customWidth="1"/>
    <col min="8472" max="8472" width="8.125" style="2" customWidth="1"/>
    <col min="8473" max="8473" width="3.125" style="2" customWidth="1"/>
    <col min="8474" max="8474" width="8.125" style="2" customWidth="1"/>
    <col min="8475" max="8475" width="12.5" style="2" customWidth="1"/>
    <col min="8476" max="8479" width="6.25" style="2" customWidth="1"/>
    <col min="8480" max="8720" width="9" style="2"/>
    <col min="8721" max="8723" width="4.375" style="2" customWidth="1"/>
    <col min="8724" max="8725" width="11.125" style="2" customWidth="1"/>
    <col min="8726" max="8726" width="9.75" style="2" customWidth="1"/>
    <col min="8727" max="8727" width="3.125" style="2" customWidth="1"/>
    <col min="8728" max="8728" width="8.125" style="2" customWidth="1"/>
    <col min="8729" max="8729" width="3.125" style="2" customWidth="1"/>
    <col min="8730" max="8730" width="8.125" style="2" customWidth="1"/>
    <col min="8731" max="8731" width="12.5" style="2" customWidth="1"/>
    <col min="8732" max="8735" width="6.25" style="2" customWidth="1"/>
    <col min="8736" max="8976" width="9" style="2"/>
    <col min="8977" max="8979" width="4.375" style="2" customWidth="1"/>
    <col min="8980" max="8981" width="11.125" style="2" customWidth="1"/>
    <col min="8982" max="8982" width="9.75" style="2" customWidth="1"/>
    <col min="8983" max="8983" width="3.125" style="2" customWidth="1"/>
    <col min="8984" max="8984" width="8.125" style="2" customWidth="1"/>
    <col min="8985" max="8985" width="3.125" style="2" customWidth="1"/>
    <col min="8986" max="8986" width="8.125" style="2" customWidth="1"/>
    <col min="8987" max="8987" width="12.5" style="2" customWidth="1"/>
    <col min="8988" max="8991" width="6.25" style="2" customWidth="1"/>
    <col min="8992" max="9232" width="9" style="2"/>
    <col min="9233" max="9235" width="4.375" style="2" customWidth="1"/>
    <col min="9236" max="9237" width="11.125" style="2" customWidth="1"/>
    <col min="9238" max="9238" width="9.75" style="2" customWidth="1"/>
    <col min="9239" max="9239" width="3.125" style="2" customWidth="1"/>
    <col min="9240" max="9240" width="8.125" style="2" customWidth="1"/>
    <col min="9241" max="9241" width="3.125" style="2" customWidth="1"/>
    <col min="9242" max="9242" width="8.125" style="2" customWidth="1"/>
    <col min="9243" max="9243" width="12.5" style="2" customWidth="1"/>
    <col min="9244" max="9247" width="6.25" style="2" customWidth="1"/>
    <col min="9248" max="9488" width="9" style="2"/>
    <col min="9489" max="9491" width="4.375" style="2" customWidth="1"/>
    <col min="9492" max="9493" width="11.125" style="2" customWidth="1"/>
    <col min="9494" max="9494" width="9.75" style="2" customWidth="1"/>
    <col min="9495" max="9495" width="3.125" style="2" customWidth="1"/>
    <col min="9496" max="9496" width="8.125" style="2" customWidth="1"/>
    <col min="9497" max="9497" width="3.125" style="2" customWidth="1"/>
    <col min="9498" max="9498" width="8.125" style="2" customWidth="1"/>
    <col min="9499" max="9499" width="12.5" style="2" customWidth="1"/>
    <col min="9500" max="9503" width="6.25" style="2" customWidth="1"/>
    <col min="9504" max="9744" width="9" style="2"/>
    <col min="9745" max="9747" width="4.375" style="2" customWidth="1"/>
    <col min="9748" max="9749" width="11.125" style="2" customWidth="1"/>
    <col min="9750" max="9750" width="9.75" style="2" customWidth="1"/>
    <col min="9751" max="9751" width="3.125" style="2" customWidth="1"/>
    <col min="9752" max="9752" width="8.125" style="2" customWidth="1"/>
    <col min="9753" max="9753" width="3.125" style="2" customWidth="1"/>
    <col min="9754" max="9754" width="8.125" style="2" customWidth="1"/>
    <col min="9755" max="9755" width="12.5" style="2" customWidth="1"/>
    <col min="9756" max="9759" width="6.25" style="2" customWidth="1"/>
    <col min="9760" max="10000" width="9" style="2"/>
    <col min="10001" max="10003" width="4.375" style="2" customWidth="1"/>
    <col min="10004" max="10005" width="11.125" style="2" customWidth="1"/>
    <col min="10006" max="10006" width="9.75" style="2" customWidth="1"/>
    <col min="10007" max="10007" width="3.125" style="2" customWidth="1"/>
    <col min="10008" max="10008" width="8.125" style="2" customWidth="1"/>
    <col min="10009" max="10009" width="3.125" style="2" customWidth="1"/>
    <col min="10010" max="10010" width="8.125" style="2" customWidth="1"/>
    <col min="10011" max="10011" width="12.5" style="2" customWidth="1"/>
    <col min="10012" max="10015" width="6.25" style="2" customWidth="1"/>
    <col min="10016" max="10256" width="9" style="2"/>
    <col min="10257" max="10259" width="4.375" style="2" customWidth="1"/>
    <col min="10260" max="10261" width="11.125" style="2" customWidth="1"/>
    <col min="10262" max="10262" width="9.75" style="2" customWidth="1"/>
    <col min="10263" max="10263" width="3.125" style="2" customWidth="1"/>
    <col min="10264" max="10264" width="8.125" style="2" customWidth="1"/>
    <col min="10265" max="10265" width="3.125" style="2" customWidth="1"/>
    <col min="10266" max="10266" width="8.125" style="2" customWidth="1"/>
    <col min="10267" max="10267" width="12.5" style="2" customWidth="1"/>
    <col min="10268" max="10271" width="6.25" style="2" customWidth="1"/>
    <col min="10272" max="10512" width="9" style="2"/>
    <col min="10513" max="10515" width="4.375" style="2" customWidth="1"/>
    <col min="10516" max="10517" width="11.125" style="2" customWidth="1"/>
    <col min="10518" max="10518" width="9.75" style="2" customWidth="1"/>
    <col min="10519" max="10519" width="3.125" style="2" customWidth="1"/>
    <col min="10520" max="10520" width="8.125" style="2" customWidth="1"/>
    <col min="10521" max="10521" width="3.125" style="2" customWidth="1"/>
    <col min="10522" max="10522" width="8.125" style="2" customWidth="1"/>
    <col min="10523" max="10523" width="12.5" style="2" customWidth="1"/>
    <col min="10524" max="10527" width="6.25" style="2" customWidth="1"/>
    <col min="10528" max="10768" width="9" style="2"/>
    <col min="10769" max="10771" width="4.375" style="2" customWidth="1"/>
    <col min="10772" max="10773" width="11.125" style="2" customWidth="1"/>
    <col min="10774" max="10774" width="9.75" style="2" customWidth="1"/>
    <col min="10775" max="10775" width="3.125" style="2" customWidth="1"/>
    <col min="10776" max="10776" width="8.125" style="2" customWidth="1"/>
    <col min="10777" max="10777" width="3.125" style="2" customWidth="1"/>
    <col min="10778" max="10778" width="8.125" style="2" customWidth="1"/>
    <col min="10779" max="10779" width="12.5" style="2" customWidth="1"/>
    <col min="10780" max="10783" width="6.25" style="2" customWidth="1"/>
    <col min="10784" max="11024" width="9" style="2"/>
    <col min="11025" max="11027" width="4.375" style="2" customWidth="1"/>
    <col min="11028" max="11029" width="11.125" style="2" customWidth="1"/>
    <col min="11030" max="11030" width="9.75" style="2" customWidth="1"/>
    <col min="11031" max="11031" width="3.125" style="2" customWidth="1"/>
    <col min="11032" max="11032" width="8.125" style="2" customWidth="1"/>
    <col min="11033" max="11033" width="3.125" style="2" customWidth="1"/>
    <col min="11034" max="11034" width="8.125" style="2" customWidth="1"/>
    <col min="11035" max="11035" width="12.5" style="2" customWidth="1"/>
    <col min="11036" max="11039" width="6.25" style="2" customWidth="1"/>
    <col min="11040" max="11280" width="9" style="2"/>
    <col min="11281" max="11283" width="4.375" style="2" customWidth="1"/>
    <col min="11284" max="11285" width="11.125" style="2" customWidth="1"/>
    <col min="11286" max="11286" width="9.75" style="2" customWidth="1"/>
    <col min="11287" max="11287" width="3.125" style="2" customWidth="1"/>
    <col min="11288" max="11288" width="8.125" style="2" customWidth="1"/>
    <col min="11289" max="11289" width="3.125" style="2" customWidth="1"/>
    <col min="11290" max="11290" width="8.125" style="2" customWidth="1"/>
    <col min="11291" max="11291" width="12.5" style="2" customWidth="1"/>
    <col min="11292" max="11295" width="6.25" style="2" customWidth="1"/>
    <col min="11296" max="11536" width="9" style="2"/>
    <col min="11537" max="11539" width="4.375" style="2" customWidth="1"/>
    <col min="11540" max="11541" width="11.125" style="2" customWidth="1"/>
    <col min="11542" max="11542" width="9.75" style="2" customWidth="1"/>
    <col min="11543" max="11543" width="3.125" style="2" customWidth="1"/>
    <col min="11544" max="11544" width="8.125" style="2" customWidth="1"/>
    <col min="11545" max="11545" width="3.125" style="2" customWidth="1"/>
    <col min="11546" max="11546" width="8.125" style="2" customWidth="1"/>
    <col min="11547" max="11547" width="12.5" style="2" customWidth="1"/>
    <col min="11548" max="11551" width="6.25" style="2" customWidth="1"/>
    <col min="11552" max="11792" width="9" style="2"/>
    <col min="11793" max="11795" width="4.375" style="2" customWidth="1"/>
    <col min="11796" max="11797" width="11.125" style="2" customWidth="1"/>
    <col min="11798" max="11798" width="9.75" style="2" customWidth="1"/>
    <col min="11799" max="11799" width="3.125" style="2" customWidth="1"/>
    <col min="11800" max="11800" width="8.125" style="2" customWidth="1"/>
    <col min="11801" max="11801" width="3.125" style="2" customWidth="1"/>
    <col min="11802" max="11802" width="8.125" style="2" customWidth="1"/>
    <col min="11803" max="11803" width="12.5" style="2" customWidth="1"/>
    <col min="11804" max="11807" width="6.25" style="2" customWidth="1"/>
    <col min="11808" max="12048" width="9" style="2"/>
    <col min="12049" max="12051" width="4.375" style="2" customWidth="1"/>
    <col min="12052" max="12053" width="11.125" style="2" customWidth="1"/>
    <col min="12054" max="12054" width="9.75" style="2" customWidth="1"/>
    <col min="12055" max="12055" width="3.125" style="2" customWidth="1"/>
    <col min="12056" max="12056" width="8.125" style="2" customWidth="1"/>
    <col min="12057" max="12057" width="3.125" style="2" customWidth="1"/>
    <col min="12058" max="12058" width="8.125" style="2" customWidth="1"/>
    <col min="12059" max="12059" width="12.5" style="2" customWidth="1"/>
    <col min="12060" max="12063" width="6.25" style="2" customWidth="1"/>
    <col min="12064" max="12304" width="9" style="2"/>
    <col min="12305" max="12307" width="4.375" style="2" customWidth="1"/>
    <col min="12308" max="12309" width="11.125" style="2" customWidth="1"/>
    <col min="12310" max="12310" width="9.75" style="2" customWidth="1"/>
    <col min="12311" max="12311" width="3.125" style="2" customWidth="1"/>
    <col min="12312" max="12312" width="8.125" style="2" customWidth="1"/>
    <col min="12313" max="12313" width="3.125" style="2" customWidth="1"/>
    <col min="12314" max="12314" width="8.125" style="2" customWidth="1"/>
    <col min="12315" max="12315" width="12.5" style="2" customWidth="1"/>
    <col min="12316" max="12319" width="6.25" style="2" customWidth="1"/>
    <col min="12320" max="12560" width="9" style="2"/>
    <col min="12561" max="12563" width="4.375" style="2" customWidth="1"/>
    <col min="12564" max="12565" width="11.125" style="2" customWidth="1"/>
    <col min="12566" max="12566" width="9.75" style="2" customWidth="1"/>
    <col min="12567" max="12567" width="3.125" style="2" customWidth="1"/>
    <col min="12568" max="12568" width="8.125" style="2" customWidth="1"/>
    <col min="12569" max="12569" width="3.125" style="2" customWidth="1"/>
    <col min="12570" max="12570" width="8.125" style="2" customWidth="1"/>
    <col min="12571" max="12571" width="12.5" style="2" customWidth="1"/>
    <col min="12572" max="12575" width="6.25" style="2" customWidth="1"/>
    <col min="12576" max="12816" width="9" style="2"/>
    <col min="12817" max="12819" width="4.375" style="2" customWidth="1"/>
    <col min="12820" max="12821" width="11.125" style="2" customWidth="1"/>
    <col min="12822" max="12822" width="9.75" style="2" customWidth="1"/>
    <col min="12823" max="12823" width="3.125" style="2" customWidth="1"/>
    <col min="12824" max="12824" width="8.125" style="2" customWidth="1"/>
    <col min="12825" max="12825" width="3.125" style="2" customWidth="1"/>
    <col min="12826" max="12826" width="8.125" style="2" customWidth="1"/>
    <col min="12827" max="12827" width="12.5" style="2" customWidth="1"/>
    <col min="12828" max="12831" width="6.25" style="2" customWidth="1"/>
    <col min="12832" max="13072" width="9" style="2"/>
    <col min="13073" max="13075" width="4.375" style="2" customWidth="1"/>
    <col min="13076" max="13077" width="11.125" style="2" customWidth="1"/>
    <col min="13078" max="13078" width="9.75" style="2" customWidth="1"/>
    <col min="13079" max="13079" width="3.125" style="2" customWidth="1"/>
    <col min="13080" max="13080" width="8.125" style="2" customWidth="1"/>
    <col min="13081" max="13081" width="3.125" style="2" customWidth="1"/>
    <col min="13082" max="13082" width="8.125" style="2" customWidth="1"/>
    <col min="13083" max="13083" width="12.5" style="2" customWidth="1"/>
    <col min="13084" max="13087" width="6.25" style="2" customWidth="1"/>
    <col min="13088" max="13328" width="9" style="2"/>
    <col min="13329" max="13331" width="4.375" style="2" customWidth="1"/>
    <col min="13332" max="13333" width="11.125" style="2" customWidth="1"/>
    <col min="13334" max="13334" width="9.75" style="2" customWidth="1"/>
    <col min="13335" max="13335" width="3.125" style="2" customWidth="1"/>
    <col min="13336" max="13336" width="8.125" style="2" customWidth="1"/>
    <col min="13337" max="13337" width="3.125" style="2" customWidth="1"/>
    <col min="13338" max="13338" width="8.125" style="2" customWidth="1"/>
    <col min="13339" max="13339" width="12.5" style="2" customWidth="1"/>
    <col min="13340" max="13343" width="6.25" style="2" customWidth="1"/>
    <col min="13344" max="13584" width="9" style="2"/>
    <col min="13585" max="13587" width="4.375" style="2" customWidth="1"/>
    <col min="13588" max="13589" width="11.125" style="2" customWidth="1"/>
    <col min="13590" max="13590" width="9.75" style="2" customWidth="1"/>
    <col min="13591" max="13591" width="3.125" style="2" customWidth="1"/>
    <col min="13592" max="13592" width="8.125" style="2" customWidth="1"/>
    <col min="13593" max="13593" width="3.125" style="2" customWidth="1"/>
    <col min="13594" max="13594" width="8.125" style="2" customWidth="1"/>
    <col min="13595" max="13595" width="12.5" style="2" customWidth="1"/>
    <col min="13596" max="13599" width="6.25" style="2" customWidth="1"/>
    <col min="13600" max="13840" width="9" style="2"/>
    <col min="13841" max="13843" width="4.375" style="2" customWidth="1"/>
    <col min="13844" max="13845" width="11.125" style="2" customWidth="1"/>
    <col min="13846" max="13846" width="9.75" style="2" customWidth="1"/>
    <col min="13847" max="13847" width="3.125" style="2" customWidth="1"/>
    <col min="13848" max="13848" width="8.125" style="2" customWidth="1"/>
    <col min="13849" max="13849" width="3.125" style="2" customWidth="1"/>
    <col min="13850" max="13850" width="8.125" style="2" customWidth="1"/>
    <col min="13851" max="13851" width="12.5" style="2" customWidth="1"/>
    <col min="13852" max="13855" width="6.25" style="2" customWidth="1"/>
    <col min="13856" max="14096" width="9" style="2"/>
    <col min="14097" max="14099" width="4.375" style="2" customWidth="1"/>
    <col min="14100" max="14101" width="11.125" style="2" customWidth="1"/>
    <col min="14102" max="14102" width="9.75" style="2" customWidth="1"/>
    <col min="14103" max="14103" width="3.125" style="2" customWidth="1"/>
    <col min="14104" max="14104" width="8.125" style="2" customWidth="1"/>
    <col min="14105" max="14105" width="3.125" style="2" customWidth="1"/>
    <col min="14106" max="14106" width="8.125" style="2" customWidth="1"/>
    <col min="14107" max="14107" width="12.5" style="2" customWidth="1"/>
    <col min="14108" max="14111" width="6.25" style="2" customWidth="1"/>
    <col min="14112" max="14352" width="9" style="2"/>
    <col min="14353" max="14355" width="4.375" style="2" customWidth="1"/>
    <col min="14356" max="14357" width="11.125" style="2" customWidth="1"/>
    <col min="14358" max="14358" width="9.75" style="2" customWidth="1"/>
    <col min="14359" max="14359" width="3.125" style="2" customWidth="1"/>
    <col min="14360" max="14360" width="8.125" style="2" customWidth="1"/>
    <col min="14361" max="14361" width="3.125" style="2" customWidth="1"/>
    <col min="14362" max="14362" width="8.125" style="2" customWidth="1"/>
    <col min="14363" max="14363" width="12.5" style="2" customWidth="1"/>
    <col min="14364" max="14367" width="6.25" style="2" customWidth="1"/>
    <col min="14368" max="14608" width="9" style="2"/>
    <col min="14609" max="14611" width="4.375" style="2" customWidth="1"/>
    <col min="14612" max="14613" width="11.125" style="2" customWidth="1"/>
    <col min="14614" max="14614" width="9.75" style="2" customWidth="1"/>
    <col min="14615" max="14615" width="3.125" style="2" customWidth="1"/>
    <col min="14616" max="14616" width="8.125" style="2" customWidth="1"/>
    <col min="14617" max="14617" width="3.125" style="2" customWidth="1"/>
    <col min="14618" max="14618" width="8.125" style="2" customWidth="1"/>
    <col min="14619" max="14619" width="12.5" style="2" customWidth="1"/>
    <col min="14620" max="14623" width="6.25" style="2" customWidth="1"/>
    <col min="14624" max="14864" width="9" style="2"/>
    <col min="14865" max="14867" width="4.375" style="2" customWidth="1"/>
    <col min="14868" max="14869" width="11.125" style="2" customWidth="1"/>
    <col min="14870" max="14870" width="9.75" style="2" customWidth="1"/>
    <col min="14871" max="14871" width="3.125" style="2" customWidth="1"/>
    <col min="14872" max="14872" width="8.125" style="2" customWidth="1"/>
    <col min="14873" max="14873" width="3.125" style="2" customWidth="1"/>
    <col min="14874" max="14874" width="8.125" style="2" customWidth="1"/>
    <col min="14875" max="14875" width="12.5" style="2" customWidth="1"/>
    <col min="14876" max="14879" width="6.25" style="2" customWidth="1"/>
    <col min="14880" max="15120" width="9" style="2"/>
    <col min="15121" max="15123" width="4.375" style="2" customWidth="1"/>
    <col min="15124" max="15125" width="11.125" style="2" customWidth="1"/>
    <col min="15126" max="15126" width="9.75" style="2" customWidth="1"/>
    <col min="15127" max="15127" width="3.125" style="2" customWidth="1"/>
    <col min="15128" max="15128" width="8.125" style="2" customWidth="1"/>
    <col min="15129" max="15129" width="3.125" style="2" customWidth="1"/>
    <col min="15130" max="15130" width="8.125" style="2" customWidth="1"/>
    <col min="15131" max="15131" width="12.5" style="2" customWidth="1"/>
    <col min="15132" max="15135" width="6.25" style="2" customWidth="1"/>
    <col min="15136" max="15376" width="9" style="2"/>
    <col min="15377" max="15379" width="4.375" style="2" customWidth="1"/>
    <col min="15380" max="15381" width="11.125" style="2" customWidth="1"/>
    <col min="15382" max="15382" width="9.75" style="2" customWidth="1"/>
    <col min="15383" max="15383" width="3.125" style="2" customWidth="1"/>
    <col min="15384" max="15384" width="8.125" style="2" customWidth="1"/>
    <col min="15385" max="15385" width="3.125" style="2" customWidth="1"/>
    <col min="15386" max="15386" width="8.125" style="2" customWidth="1"/>
    <col min="15387" max="15387" width="12.5" style="2" customWidth="1"/>
    <col min="15388" max="15391" width="6.25" style="2" customWidth="1"/>
    <col min="15392" max="15632" width="9" style="2"/>
    <col min="15633" max="15635" width="4.375" style="2" customWidth="1"/>
    <col min="15636" max="15637" width="11.125" style="2" customWidth="1"/>
    <col min="15638" max="15638" width="9.75" style="2" customWidth="1"/>
    <col min="15639" max="15639" width="3.125" style="2" customWidth="1"/>
    <col min="15640" max="15640" width="8.125" style="2" customWidth="1"/>
    <col min="15641" max="15641" width="3.125" style="2" customWidth="1"/>
    <col min="15642" max="15642" width="8.125" style="2" customWidth="1"/>
    <col min="15643" max="15643" width="12.5" style="2" customWidth="1"/>
    <col min="15644" max="15647" width="6.25" style="2" customWidth="1"/>
    <col min="15648" max="15888" width="9" style="2"/>
    <col min="15889" max="15891" width="4.375" style="2" customWidth="1"/>
    <col min="15892" max="15893" width="11.125" style="2" customWidth="1"/>
    <col min="15894" max="15894" width="9.75" style="2" customWidth="1"/>
    <col min="15895" max="15895" width="3.125" style="2" customWidth="1"/>
    <col min="15896" max="15896" width="8.125" style="2" customWidth="1"/>
    <col min="15897" max="15897" width="3.125" style="2" customWidth="1"/>
    <col min="15898" max="15898" width="8.125" style="2" customWidth="1"/>
    <col min="15899" max="15899" width="12.5" style="2" customWidth="1"/>
    <col min="15900" max="15903" width="6.25" style="2" customWidth="1"/>
    <col min="15904" max="16144" width="9" style="2"/>
    <col min="16145" max="16147" width="4.375" style="2" customWidth="1"/>
    <col min="16148" max="16149" width="11.125" style="2" customWidth="1"/>
    <col min="16150" max="16150" width="9.75" style="2" customWidth="1"/>
    <col min="16151" max="16151" width="3.125" style="2" customWidth="1"/>
    <col min="16152" max="16152" width="8.125" style="2" customWidth="1"/>
    <col min="16153" max="16153" width="3.125" style="2" customWidth="1"/>
    <col min="16154" max="16154" width="8.125" style="2" customWidth="1"/>
    <col min="16155" max="16155" width="12.5" style="2" customWidth="1"/>
    <col min="16156" max="16159" width="6.25" style="2" customWidth="1"/>
    <col min="16160" max="16384" width="9" style="2"/>
  </cols>
  <sheetData>
    <row r="1" spans="1:31" ht="25.5" x14ac:dyDescent="0.15">
      <c r="B1" s="3" t="s">
        <v>31</v>
      </c>
      <c r="P1" s="6" t="s">
        <v>0</v>
      </c>
      <c r="AA1" s="7" t="s">
        <v>75</v>
      </c>
      <c r="AB1" s="8" t="s">
        <v>76</v>
      </c>
      <c r="AC1" s="9" t="s">
        <v>34</v>
      </c>
      <c r="AD1" s="8">
        <v>5</v>
      </c>
      <c r="AE1" s="10" t="s">
        <v>35</v>
      </c>
    </row>
    <row r="2" spans="1:31" ht="6.75" customHeight="1" x14ac:dyDescent="0.15">
      <c r="C2" s="12"/>
      <c r="D2" s="13"/>
      <c r="E2" s="13"/>
      <c r="F2" s="13"/>
      <c r="G2" s="13"/>
      <c r="H2" s="13"/>
      <c r="I2" s="13"/>
      <c r="J2" s="14"/>
      <c r="K2" s="12"/>
      <c r="L2" s="12"/>
      <c r="O2" s="15"/>
      <c r="P2" s="12"/>
      <c r="W2" s="16"/>
      <c r="X2" s="16"/>
      <c r="Y2" s="16"/>
      <c r="Z2" s="16"/>
      <c r="AA2" s="16"/>
      <c r="AB2" s="17">
        <f>IF(AB1="元",1,AB1)</f>
        <v>1</v>
      </c>
      <c r="AC2" s="16"/>
      <c r="AD2" s="16"/>
      <c r="AE2" s="17">
        <f>VLOOKUP(AD1,Sheet1!C2:J13,AB2+1,0)</f>
        <v>3</v>
      </c>
    </row>
    <row r="3" spans="1:31" ht="30" customHeight="1" x14ac:dyDescent="0.15">
      <c r="A3" s="141" t="s">
        <v>1</v>
      </c>
      <c r="B3" s="142"/>
      <c r="C3" s="145"/>
      <c r="D3" s="146"/>
      <c r="E3" s="146"/>
      <c r="F3" s="146"/>
      <c r="G3" s="146"/>
      <c r="H3" s="146"/>
      <c r="I3" s="146"/>
      <c r="J3" s="146"/>
      <c r="K3" s="146"/>
      <c r="L3" s="147"/>
      <c r="M3" s="18" t="s">
        <v>2</v>
      </c>
      <c r="N3" s="19"/>
      <c r="O3" s="121"/>
      <c r="P3" s="121"/>
      <c r="Q3" s="121"/>
      <c r="R3" s="121"/>
      <c r="S3" s="122"/>
      <c r="T3" s="20"/>
      <c r="U3" s="114" t="s">
        <v>56</v>
      </c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30" customHeight="1" x14ac:dyDescent="0.15">
      <c r="A4" s="143"/>
      <c r="B4" s="144"/>
      <c r="C4" s="148"/>
      <c r="D4" s="149"/>
      <c r="E4" s="149"/>
      <c r="F4" s="149"/>
      <c r="G4" s="149"/>
      <c r="H4" s="149"/>
      <c r="I4" s="149"/>
      <c r="J4" s="149"/>
      <c r="K4" s="149"/>
      <c r="L4" s="150"/>
      <c r="M4" s="18" t="s">
        <v>17</v>
      </c>
      <c r="N4" s="19"/>
      <c r="O4" s="121"/>
      <c r="P4" s="121"/>
      <c r="Q4" s="121"/>
      <c r="R4" s="121"/>
      <c r="S4" s="122"/>
      <c r="T4" s="21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7.5" customHeight="1" x14ac:dyDescent="0.15">
      <c r="A5" s="22"/>
      <c r="B5" s="22"/>
      <c r="C5" s="23"/>
      <c r="D5" s="24"/>
      <c r="E5" s="24"/>
      <c r="F5" s="24"/>
      <c r="G5" s="24"/>
      <c r="H5" s="24"/>
      <c r="I5" s="24"/>
      <c r="J5" s="24"/>
      <c r="K5" s="19"/>
      <c r="L5" s="19"/>
      <c r="M5" s="19"/>
      <c r="N5" s="19"/>
      <c r="O5" s="25"/>
      <c r="P5" s="26"/>
      <c r="Q5" s="12"/>
      <c r="R5" s="23"/>
      <c r="S5" s="23"/>
      <c r="T5" s="12"/>
      <c r="U5" s="12"/>
      <c r="V5" s="12"/>
      <c r="W5" s="12"/>
      <c r="X5" s="26"/>
      <c r="Y5" s="26"/>
      <c r="Z5" s="26"/>
      <c r="AA5" s="26"/>
      <c r="AB5" s="12"/>
      <c r="AC5" s="12"/>
      <c r="AD5" s="12"/>
      <c r="AE5" s="26"/>
    </row>
    <row r="6" spans="1:31" ht="18.75" customHeight="1" x14ac:dyDescent="0.15">
      <c r="A6" s="151" t="s">
        <v>26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5" t="s">
        <v>3</v>
      </c>
      <c r="O6" s="156"/>
      <c r="P6" s="157" t="s">
        <v>27</v>
      </c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9"/>
      <c r="AB6" s="155" t="s">
        <v>28</v>
      </c>
      <c r="AC6" s="164"/>
      <c r="AD6" s="155" t="s">
        <v>29</v>
      </c>
      <c r="AE6" s="164"/>
    </row>
    <row r="7" spans="1:31" ht="29.25" customHeight="1" thickBot="1" x14ac:dyDescent="0.2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3"/>
      <c r="O7" s="163"/>
      <c r="P7" s="160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2"/>
      <c r="AB7" s="165"/>
      <c r="AC7" s="166"/>
      <c r="AD7" s="165"/>
      <c r="AE7" s="166"/>
    </row>
    <row r="8" spans="1:31" ht="29.25" customHeight="1" thickTop="1" x14ac:dyDescent="0.15">
      <c r="A8" s="27" t="s">
        <v>4</v>
      </c>
      <c r="B8" s="28" t="s">
        <v>5</v>
      </c>
      <c r="C8" s="29" t="s">
        <v>6</v>
      </c>
      <c r="D8" s="167" t="s">
        <v>7</v>
      </c>
      <c r="E8" s="167"/>
      <c r="F8" s="167"/>
      <c r="G8" s="167"/>
      <c r="H8" s="167"/>
      <c r="I8" s="167"/>
      <c r="J8" s="167"/>
      <c r="K8" s="168" t="s">
        <v>8</v>
      </c>
      <c r="L8" s="168"/>
      <c r="M8" s="168"/>
      <c r="N8" s="168"/>
      <c r="O8" s="30" t="s">
        <v>18</v>
      </c>
      <c r="P8" s="31" t="s">
        <v>19</v>
      </c>
      <c r="Q8" s="168" t="s">
        <v>7</v>
      </c>
      <c r="R8" s="168"/>
      <c r="S8" s="168"/>
      <c r="T8" s="168"/>
      <c r="U8" s="168"/>
      <c r="V8" s="168"/>
      <c r="W8" s="168"/>
      <c r="X8" s="168" t="s">
        <v>8</v>
      </c>
      <c r="Y8" s="168"/>
      <c r="Z8" s="168"/>
      <c r="AA8" s="168"/>
      <c r="AB8" s="169" t="s">
        <v>20</v>
      </c>
      <c r="AC8" s="170"/>
      <c r="AD8" s="171" t="s">
        <v>18</v>
      </c>
      <c r="AE8" s="172"/>
    </row>
    <row r="9" spans="1:31" ht="30.75" customHeight="1" x14ac:dyDescent="0.15">
      <c r="A9" s="32"/>
      <c r="B9" s="33">
        <v>1</v>
      </c>
      <c r="C9" s="108" t="str">
        <f>VLOOKUP(MOD(B9+$AE$2,7),Sheet1!$A$2:$B$8,2,0)</f>
        <v>水</v>
      </c>
      <c r="D9" s="34" t="s">
        <v>49</v>
      </c>
      <c r="E9" s="35" t="s">
        <v>33</v>
      </c>
      <c r="F9" s="36"/>
      <c r="G9" s="37" t="s">
        <v>32</v>
      </c>
      <c r="H9" s="36"/>
      <c r="I9" s="35" t="s">
        <v>33</v>
      </c>
      <c r="J9" s="38"/>
      <c r="K9" s="39" t="str">
        <f t="shared" ref="K9:K15" si="0">IF(E9="","","往")</f>
        <v>往</v>
      </c>
      <c r="L9" s="40"/>
      <c r="M9" s="41" t="str">
        <f t="shared" ref="M9:M15" si="1">IF(E9="","","復")</f>
        <v>復</v>
      </c>
      <c r="N9" s="42"/>
      <c r="O9" s="101" t="s">
        <v>61</v>
      </c>
      <c r="P9" s="42"/>
      <c r="Q9" s="44"/>
      <c r="R9" s="35" t="s">
        <v>33</v>
      </c>
      <c r="S9" s="36"/>
      <c r="T9" s="37" t="s">
        <v>32</v>
      </c>
      <c r="U9" s="36"/>
      <c r="V9" s="35" t="s">
        <v>33</v>
      </c>
      <c r="W9" s="45"/>
      <c r="X9" s="41" t="s">
        <v>9</v>
      </c>
      <c r="Y9" s="40"/>
      <c r="Z9" s="41" t="s">
        <v>10</v>
      </c>
      <c r="AA9" s="42"/>
      <c r="AB9" s="123"/>
      <c r="AC9" s="122"/>
      <c r="AD9" s="126"/>
      <c r="AE9" s="127"/>
    </row>
    <row r="10" spans="1:31" ht="30.75" customHeight="1" x14ac:dyDescent="0.15">
      <c r="A10" s="32" t="s">
        <v>45</v>
      </c>
      <c r="B10" s="33">
        <v>2</v>
      </c>
      <c r="C10" s="108" t="str">
        <f>VLOOKUP(MOD(B10+$AE$2,7),Sheet1!$A$2:$B$8,2,0)</f>
        <v>木</v>
      </c>
      <c r="D10" s="34" t="s">
        <v>49</v>
      </c>
      <c r="E10" s="35" t="s">
        <v>33</v>
      </c>
      <c r="F10" s="36"/>
      <c r="G10" s="37" t="s">
        <v>32</v>
      </c>
      <c r="H10" s="36"/>
      <c r="I10" s="35" t="s">
        <v>33</v>
      </c>
      <c r="J10" s="38"/>
      <c r="K10" s="39" t="str">
        <f t="shared" si="0"/>
        <v>往</v>
      </c>
      <c r="L10" s="40"/>
      <c r="M10" s="41" t="str">
        <f t="shared" si="1"/>
        <v>復</v>
      </c>
      <c r="N10" s="42"/>
      <c r="O10" s="101" t="s">
        <v>62</v>
      </c>
      <c r="P10" s="42"/>
      <c r="Q10" s="44"/>
      <c r="R10" s="35" t="s">
        <v>33</v>
      </c>
      <c r="S10" s="36"/>
      <c r="T10" s="37" t="s">
        <v>32</v>
      </c>
      <c r="U10" s="36"/>
      <c r="V10" s="35" t="s">
        <v>33</v>
      </c>
      <c r="W10" s="45"/>
      <c r="X10" s="41" t="s">
        <v>9</v>
      </c>
      <c r="Y10" s="40"/>
      <c r="Z10" s="41" t="s">
        <v>10</v>
      </c>
      <c r="AA10" s="42"/>
      <c r="AB10" s="123"/>
      <c r="AC10" s="122"/>
      <c r="AD10" s="126"/>
      <c r="AE10" s="127"/>
    </row>
    <row r="11" spans="1:31" ht="30.75" customHeight="1" x14ac:dyDescent="0.15">
      <c r="A11" s="32"/>
      <c r="B11" s="33">
        <v>3</v>
      </c>
      <c r="C11" s="109" t="str">
        <f>VLOOKUP(MOD(B11+$AE$2,7),Sheet1!$A$2:$B$8,2,0)</f>
        <v>金</v>
      </c>
      <c r="D11" s="34" t="s">
        <v>49</v>
      </c>
      <c r="E11" s="35"/>
      <c r="F11" s="36"/>
      <c r="G11" s="37"/>
      <c r="H11" s="36"/>
      <c r="I11" s="35"/>
      <c r="J11" s="38"/>
      <c r="K11" s="39" t="str">
        <f t="shared" si="0"/>
        <v/>
      </c>
      <c r="L11" s="40"/>
      <c r="M11" s="41" t="str">
        <f t="shared" si="1"/>
        <v/>
      </c>
      <c r="N11" s="42"/>
      <c r="O11" s="103"/>
      <c r="P11" s="42"/>
      <c r="Q11" s="44"/>
      <c r="R11" s="35" t="s">
        <v>33</v>
      </c>
      <c r="S11" s="36"/>
      <c r="T11" s="37" t="s">
        <v>32</v>
      </c>
      <c r="U11" s="36"/>
      <c r="V11" s="35" t="s">
        <v>33</v>
      </c>
      <c r="W11" s="45"/>
      <c r="X11" s="41" t="s">
        <v>9</v>
      </c>
      <c r="Y11" s="40"/>
      <c r="Z11" s="41" t="s">
        <v>10</v>
      </c>
      <c r="AA11" s="42"/>
      <c r="AB11" s="123"/>
      <c r="AC11" s="122"/>
      <c r="AD11" s="126"/>
      <c r="AE11" s="127"/>
    </row>
    <row r="12" spans="1:31" ht="30.75" customHeight="1" x14ac:dyDescent="0.15">
      <c r="A12" s="32"/>
      <c r="B12" s="33">
        <v>4</v>
      </c>
      <c r="C12" s="106" t="str">
        <f>VLOOKUP(MOD(B12+$AE$2,7),Sheet1!$A$2:$B$8,2,0)</f>
        <v>土</v>
      </c>
      <c r="D12" s="34" t="s">
        <v>49</v>
      </c>
      <c r="E12" s="35"/>
      <c r="F12" s="36"/>
      <c r="G12" s="37"/>
      <c r="H12" s="36"/>
      <c r="I12" s="35"/>
      <c r="J12" s="38"/>
      <c r="K12" s="39" t="str">
        <f t="shared" si="0"/>
        <v/>
      </c>
      <c r="L12" s="40"/>
      <c r="M12" s="41" t="str">
        <f t="shared" si="1"/>
        <v/>
      </c>
      <c r="N12" s="42"/>
      <c r="O12" s="103"/>
      <c r="P12" s="42"/>
      <c r="Q12" s="44"/>
      <c r="R12" s="35" t="s">
        <v>33</v>
      </c>
      <c r="S12" s="36"/>
      <c r="T12" s="37" t="s">
        <v>32</v>
      </c>
      <c r="U12" s="36"/>
      <c r="V12" s="35" t="s">
        <v>33</v>
      </c>
      <c r="W12" s="45"/>
      <c r="X12" s="41" t="s">
        <v>9</v>
      </c>
      <c r="Y12" s="40"/>
      <c r="Z12" s="41" t="s">
        <v>10</v>
      </c>
      <c r="AA12" s="42"/>
      <c r="AB12" s="123"/>
      <c r="AC12" s="122"/>
      <c r="AD12" s="126"/>
      <c r="AE12" s="127"/>
    </row>
    <row r="13" spans="1:31" ht="30.75" customHeight="1" x14ac:dyDescent="0.15">
      <c r="A13" s="32"/>
      <c r="B13" s="33">
        <v>5</v>
      </c>
      <c r="C13" s="109" t="str">
        <f>VLOOKUP(MOD(B13+$AE$2,7),Sheet1!$A$2:$B$8,2,0)</f>
        <v>日</v>
      </c>
      <c r="D13" s="34" t="s">
        <v>49</v>
      </c>
      <c r="E13" s="35"/>
      <c r="F13" s="36"/>
      <c r="G13" s="37"/>
      <c r="H13" s="36"/>
      <c r="I13" s="35"/>
      <c r="J13" s="38"/>
      <c r="K13" s="39" t="str">
        <f t="shared" si="0"/>
        <v/>
      </c>
      <c r="L13" s="40"/>
      <c r="M13" s="41" t="str">
        <f t="shared" si="1"/>
        <v/>
      </c>
      <c r="N13" s="42"/>
      <c r="O13" s="43"/>
      <c r="P13" s="42"/>
      <c r="Q13" s="44"/>
      <c r="R13" s="35" t="s">
        <v>33</v>
      </c>
      <c r="S13" s="36"/>
      <c r="T13" s="37" t="s">
        <v>32</v>
      </c>
      <c r="U13" s="36"/>
      <c r="V13" s="35" t="s">
        <v>33</v>
      </c>
      <c r="W13" s="45"/>
      <c r="X13" s="41" t="s">
        <v>9</v>
      </c>
      <c r="Y13" s="40"/>
      <c r="Z13" s="41" t="s">
        <v>11</v>
      </c>
      <c r="AA13" s="42"/>
      <c r="AB13" s="123"/>
      <c r="AC13" s="122"/>
      <c r="AD13" s="126"/>
      <c r="AE13" s="127"/>
    </row>
    <row r="14" spans="1:31" ht="30.75" customHeight="1" x14ac:dyDescent="0.15">
      <c r="A14" s="32"/>
      <c r="B14" s="33">
        <v>6</v>
      </c>
      <c r="C14" s="106" t="str">
        <f>VLOOKUP(MOD(B14+$AE$2,7),Sheet1!$A$2:$B$8,2,0)</f>
        <v>月</v>
      </c>
      <c r="D14" s="34" t="s">
        <v>49</v>
      </c>
      <c r="E14" s="35"/>
      <c r="F14" s="36"/>
      <c r="G14" s="37"/>
      <c r="H14" s="36"/>
      <c r="I14" s="35"/>
      <c r="J14" s="38"/>
      <c r="K14" s="39" t="str">
        <f t="shared" si="0"/>
        <v/>
      </c>
      <c r="L14" s="40"/>
      <c r="M14" s="41" t="str">
        <f t="shared" si="1"/>
        <v/>
      </c>
      <c r="N14" s="42"/>
      <c r="O14" s="43"/>
      <c r="P14" s="42"/>
      <c r="Q14" s="44"/>
      <c r="R14" s="35" t="s">
        <v>33</v>
      </c>
      <c r="S14" s="36"/>
      <c r="T14" s="37" t="s">
        <v>32</v>
      </c>
      <c r="U14" s="36"/>
      <c r="V14" s="35" t="s">
        <v>33</v>
      </c>
      <c r="W14" s="45"/>
      <c r="X14" s="41" t="s">
        <v>9</v>
      </c>
      <c r="Y14" s="40"/>
      <c r="Z14" s="41" t="s">
        <v>10</v>
      </c>
      <c r="AA14" s="42"/>
      <c r="AB14" s="123"/>
      <c r="AC14" s="122"/>
      <c r="AD14" s="126"/>
      <c r="AE14" s="127"/>
    </row>
    <row r="15" spans="1:31" ht="30.75" customHeight="1" x14ac:dyDescent="0.15">
      <c r="A15" s="48"/>
      <c r="B15" s="33">
        <v>7</v>
      </c>
      <c r="C15" s="33" t="str">
        <f>VLOOKUP(MOD(B15+$AE$2,7),Sheet1!$A$2:$B$8,2,0)</f>
        <v>火</v>
      </c>
      <c r="D15" s="34" t="s">
        <v>49</v>
      </c>
      <c r="E15" s="35" t="s">
        <v>33</v>
      </c>
      <c r="F15" s="36"/>
      <c r="G15" s="37" t="s">
        <v>32</v>
      </c>
      <c r="H15" s="36"/>
      <c r="I15" s="35" t="s">
        <v>33</v>
      </c>
      <c r="J15" s="38"/>
      <c r="K15" s="39" t="str">
        <f t="shared" si="0"/>
        <v>往</v>
      </c>
      <c r="L15" s="40"/>
      <c r="M15" s="41" t="str">
        <f t="shared" si="1"/>
        <v>復</v>
      </c>
      <c r="N15" s="42"/>
      <c r="O15" s="43" t="s">
        <v>63</v>
      </c>
      <c r="P15" s="42"/>
      <c r="Q15" s="44"/>
      <c r="R15" s="35" t="s">
        <v>33</v>
      </c>
      <c r="S15" s="36"/>
      <c r="T15" s="37" t="s">
        <v>32</v>
      </c>
      <c r="U15" s="36"/>
      <c r="V15" s="35" t="s">
        <v>33</v>
      </c>
      <c r="W15" s="45"/>
      <c r="X15" s="41" t="s">
        <v>9</v>
      </c>
      <c r="Y15" s="40"/>
      <c r="Z15" s="41" t="s">
        <v>10</v>
      </c>
      <c r="AA15" s="42"/>
      <c r="AB15" s="123"/>
      <c r="AC15" s="122"/>
      <c r="AD15" s="126"/>
      <c r="AE15" s="127"/>
    </row>
    <row r="16" spans="1:31" ht="30.75" customHeight="1" x14ac:dyDescent="0.15">
      <c r="A16" s="48"/>
      <c r="B16" s="33">
        <v>8</v>
      </c>
      <c r="C16" s="107" t="str">
        <f>VLOOKUP(MOD(B16+$AE$2,7),Sheet1!$A$2:$B$8,2,0)</f>
        <v>水</v>
      </c>
      <c r="D16" s="34" t="s">
        <v>49</v>
      </c>
      <c r="E16" s="35" t="s">
        <v>33</v>
      </c>
      <c r="F16" s="36"/>
      <c r="G16" s="37" t="s">
        <v>32</v>
      </c>
      <c r="H16" s="36"/>
      <c r="I16" s="35" t="s">
        <v>33</v>
      </c>
      <c r="J16" s="38"/>
      <c r="K16" s="39" t="str">
        <f t="shared" ref="K16:K39" si="2">IF(E16="","","往")</f>
        <v>往</v>
      </c>
      <c r="L16" s="40"/>
      <c r="M16" s="41" t="str">
        <f t="shared" ref="M16:M39" si="3">IF(E16="","","復")</f>
        <v>復</v>
      </c>
      <c r="N16" s="42"/>
      <c r="O16" s="43" t="s">
        <v>50</v>
      </c>
      <c r="P16" s="42"/>
      <c r="Q16" s="44"/>
      <c r="R16" s="35" t="s">
        <v>33</v>
      </c>
      <c r="S16" s="36"/>
      <c r="T16" s="37" t="s">
        <v>32</v>
      </c>
      <c r="U16" s="36"/>
      <c r="V16" s="35" t="s">
        <v>33</v>
      </c>
      <c r="W16" s="45"/>
      <c r="X16" s="41" t="s">
        <v>9</v>
      </c>
      <c r="Y16" s="40"/>
      <c r="Z16" s="41" t="s">
        <v>10</v>
      </c>
      <c r="AA16" s="42"/>
      <c r="AB16" s="123"/>
      <c r="AC16" s="122"/>
      <c r="AD16" s="126"/>
      <c r="AE16" s="127"/>
    </row>
    <row r="17" spans="1:31" ht="30.75" customHeight="1" x14ac:dyDescent="0.15">
      <c r="A17" s="48"/>
      <c r="B17" s="33">
        <v>9</v>
      </c>
      <c r="C17" s="107" t="str">
        <f>VLOOKUP(MOD(B17+$AE$2,7),Sheet1!$A$2:$B$8,2,0)</f>
        <v>木</v>
      </c>
      <c r="D17" s="34" t="s">
        <v>49</v>
      </c>
      <c r="E17" s="35" t="s">
        <v>48</v>
      </c>
      <c r="F17" s="36"/>
      <c r="G17" s="37" t="s">
        <v>32</v>
      </c>
      <c r="H17" s="36"/>
      <c r="I17" s="35" t="s">
        <v>48</v>
      </c>
      <c r="J17" s="46"/>
      <c r="K17" s="39" t="str">
        <f t="shared" si="2"/>
        <v>往</v>
      </c>
      <c r="L17" s="47"/>
      <c r="M17" s="41" t="str">
        <f t="shared" si="3"/>
        <v>復</v>
      </c>
      <c r="N17" s="46"/>
      <c r="O17" s="103" t="s">
        <v>54</v>
      </c>
      <c r="P17" s="42"/>
      <c r="Q17" s="44"/>
      <c r="R17" s="35" t="s">
        <v>33</v>
      </c>
      <c r="S17" s="36"/>
      <c r="T17" s="37" t="s">
        <v>32</v>
      </c>
      <c r="U17" s="36"/>
      <c r="V17" s="35" t="s">
        <v>33</v>
      </c>
      <c r="W17" s="45"/>
      <c r="X17" s="41" t="s">
        <v>9</v>
      </c>
      <c r="Y17" s="40"/>
      <c r="Z17" s="41" t="s">
        <v>10</v>
      </c>
      <c r="AA17" s="42"/>
      <c r="AB17" s="123"/>
      <c r="AC17" s="122"/>
      <c r="AD17" s="126"/>
      <c r="AE17" s="127"/>
    </row>
    <row r="18" spans="1:31" ht="30.75" customHeight="1" x14ac:dyDescent="0.15">
      <c r="A18" s="48"/>
      <c r="B18" s="33">
        <v>10</v>
      </c>
      <c r="C18" s="33" t="str">
        <f>VLOOKUP(MOD(B18+$AE$2,7),Sheet1!$A$2:$B$8,2,0)</f>
        <v>金</v>
      </c>
      <c r="D18" s="34" t="s">
        <v>49</v>
      </c>
      <c r="E18" s="35" t="s">
        <v>33</v>
      </c>
      <c r="F18" s="36"/>
      <c r="G18" s="37" t="s">
        <v>32</v>
      </c>
      <c r="H18" s="36"/>
      <c r="I18" s="35" t="s">
        <v>33</v>
      </c>
      <c r="J18" s="38"/>
      <c r="K18" s="39" t="str">
        <f t="shared" si="2"/>
        <v>往</v>
      </c>
      <c r="L18" s="40"/>
      <c r="M18" s="41" t="str">
        <f t="shared" si="3"/>
        <v>復</v>
      </c>
      <c r="N18" s="42"/>
      <c r="O18" s="43" t="s">
        <v>57</v>
      </c>
      <c r="P18" s="42"/>
      <c r="Q18" s="44"/>
      <c r="R18" s="35" t="s">
        <v>33</v>
      </c>
      <c r="S18" s="36"/>
      <c r="T18" s="37" t="s">
        <v>32</v>
      </c>
      <c r="U18" s="36"/>
      <c r="V18" s="35" t="s">
        <v>33</v>
      </c>
      <c r="W18" s="45"/>
      <c r="X18" s="41" t="s">
        <v>9</v>
      </c>
      <c r="Y18" s="40"/>
      <c r="Z18" s="41" t="s">
        <v>10</v>
      </c>
      <c r="AA18" s="42"/>
      <c r="AB18" s="123"/>
      <c r="AC18" s="122"/>
      <c r="AD18" s="126"/>
      <c r="AE18" s="127"/>
    </row>
    <row r="19" spans="1:31" ht="30.75" customHeight="1" x14ac:dyDescent="0.15">
      <c r="A19" s="32"/>
      <c r="B19" s="33">
        <v>11</v>
      </c>
      <c r="C19" s="56" t="str">
        <f>VLOOKUP(MOD(B19+$AE$2,7),Sheet1!$A$2:$B$8,2,0)</f>
        <v>土</v>
      </c>
      <c r="D19" s="34" t="s">
        <v>49</v>
      </c>
      <c r="E19" s="35" t="s">
        <v>33</v>
      </c>
      <c r="F19" s="36"/>
      <c r="G19" s="37" t="s">
        <v>32</v>
      </c>
      <c r="H19" s="36"/>
      <c r="I19" s="35" t="s">
        <v>33</v>
      </c>
      <c r="J19" s="38"/>
      <c r="K19" s="39" t="str">
        <f t="shared" ref="K19:K20" si="4">IF(E19="","","往")</f>
        <v>往</v>
      </c>
      <c r="L19" s="40"/>
      <c r="M19" s="41" t="str">
        <f t="shared" ref="M19:M20" si="5">IF(E19="","","復")</f>
        <v>復</v>
      </c>
      <c r="N19" s="42"/>
      <c r="O19" s="103" t="s">
        <v>64</v>
      </c>
      <c r="P19" s="49"/>
      <c r="Q19" s="44"/>
      <c r="R19" s="35" t="s">
        <v>33</v>
      </c>
      <c r="S19" s="36"/>
      <c r="T19" s="37" t="s">
        <v>32</v>
      </c>
      <c r="U19" s="36"/>
      <c r="V19" s="35" t="s">
        <v>33</v>
      </c>
      <c r="W19" s="45"/>
      <c r="X19" s="41" t="s">
        <v>9</v>
      </c>
      <c r="Y19" s="40"/>
      <c r="Z19" s="41" t="s">
        <v>10</v>
      </c>
      <c r="AA19" s="42"/>
      <c r="AB19" s="123"/>
      <c r="AC19" s="122"/>
      <c r="AD19" s="126"/>
      <c r="AE19" s="127"/>
    </row>
    <row r="20" spans="1:31" ht="30.75" customHeight="1" x14ac:dyDescent="0.15">
      <c r="A20" s="48"/>
      <c r="B20" s="33">
        <v>12</v>
      </c>
      <c r="C20" s="33" t="str">
        <f>VLOOKUP(MOD(B20+$AE$2,7),Sheet1!$A$2:$B$8,2,0)</f>
        <v>日</v>
      </c>
      <c r="D20" s="34" t="s">
        <v>49</v>
      </c>
      <c r="E20" s="35"/>
      <c r="F20" s="36"/>
      <c r="G20" s="37"/>
      <c r="H20" s="36"/>
      <c r="I20" s="35"/>
      <c r="J20" s="38"/>
      <c r="K20" s="39" t="str">
        <f t="shared" si="4"/>
        <v/>
      </c>
      <c r="L20" s="40"/>
      <c r="M20" s="41" t="str">
        <f t="shared" si="5"/>
        <v/>
      </c>
      <c r="N20" s="42"/>
      <c r="O20" s="43"/>
      <c r="P20" s="42"/>
      <c r="Q20" s="44"/>
      <c r="R20" s="35" t="s">
        <v>33</v>
      </c>
      <c r="S20" s="36"/>
      <c r="T20" s="37" t="s">
        <v>32</v>
      </c>
      <c r="U20" s="36"/>
      <c r="V20" s="35" t="s">
        <v>33</v>
      </c>
      <c r="W20" s="45"/>
      <c r="X20" s="41" t="s">
        <v>9</v>
      </c>
      <c r="Y20" s="40"/>
      <c r="Z20" s="41" t="s">
        <v>11</v>
      </c>
      <c r="AA20" s="42"/>
      <c r="AB20" s="123"/>
      <c r="AC20" s="122"/>
      <c r="AD20" s="126"/>
      <c r="AE20" s="127"/>
    </row>
    <row r="21" spans="1:31" ht="30.75" customHeight="1" x14ac:dyDescent="0.15">
      <c r="A21" s="48"/>
      <c r="B21" s="33">
        <v>13</v>
      </c>
      <c r="C21" s="33" t="str">
        <f>VLOOKUP(MOD(B21+$AE$2,7),Sheet1!$A$2:$B$8,2,0)</f>
        <v>月</v>
      </c>
      <c r="D21" s="34" t="s">
        <v>49</v>
      </c>
      <c r="E21" s="35" t="s">
        <v>33</v>
      </c>
      <c r="F21" s="36"/>
      <c r="G21" s="37" t="s">
        <v>32</v>
      </c>
      <c r="H21" s="36"/>
      <c r="I21" s="35" t="s">
        <v>33</v>
      </c>
      <c r="J21" s="38"/>
      <c r="K21" s="39" t="str">
        <f t="shared" si="2"/>
        <v>往</v>
      </c>
      <c r="L21" s="40"/>
      <c r="M21" s="41" t="str">
        <f t="shared" si="3"/>
        <v>復</v>
      </c>
      <c r="N21" s="42"/>
      <c r="O21" s="43" t="s">
        <v>65</v>
      </c>
      <c r="P21" s="42"/>
      <c r="Q21" s="44"/>
      <c r="R21" s="35" t="s">
        <v>33</v>
      </c>
      <c r="S21" s="36"/>
      <c r="T21" s="37" t="s">
        <v>32</v>
      </c>
      <c r="U21" s="36"/>
      <c r="V21" s="35" t="s">
        <v>33</v>
      </c>
      <c r="W21" s="45"/>
      <c r="X21" s="41" t="s">
        <v>9</v>
      </c>
      <c r="Y21" s="40"/>
      <c r="Z21" s="41" t="s">
        <v>10</v>
      </c>
      <c r="AA21" s="42"/>
      <c r="AB21" s="123"/>
      <c r="AC21" s="122"/>
      <c r="AD21" s="124"/>
      <c r="AE21" s="125"/>
    </row>
    <row r="22" spans="1:31" ht="30.75" customHeight="1" x14ac:dyDescent="0.15">
      <c r="A22" s="48"/>
      <c r="B22" s="33">
        <v>14</v>
      </c>
      <c r="C22" s="33" t="str">
        <f>VLOOKUP(MOD(B22+$AE$2,7),Sheet1!$A$2:$B$8,2,0)</f>
        <v>火</v>
      </c>
      <c r="D22" s="34" t="s">
        <v>49</v>
      </c>
      <c r="E22" s="35" t="s">
        <v>33</v>
      </c>
      <c r="F22" s="36"/>
      <c r="G22" s="37" t="s">
        <v>32</v>
      </c>
      <c r="H22" s="36"/>
      <c r="I22" s="35" t="s">
        <v>33</v>
      </c>
      <c r="J22" s="38"/>
      <c r="K22" s="39" t="str">
        <f t="shared" ref="K22" si="6">IF(E22="","","往")</f>
        <v>往</v>
      </c>
      <c r="L22" s="40"/>
      <c r="M22" s="41" t="str">
        <f t="shared" ref="M22" si="7">IF(E22="","","復")</f>
        <v>復</v>
      </c>
      <c r="N22" s="42"/>
      <c r="O22" s="43" t="s">
        <v>66</v>
      </c>
      <c r="P22" s="42"/>
      <c r="Q22" s="44"/>
      <c r="R22" s="35" t="s">
        <v>33</v>
      </c>
      <c r="S22" s="36"/>
      <c r="T22" s="37" t="s">
        <v>32</v>
      </c>
      <c r="U22" s="36"/>
      <c r="V22" s="35" t="s">
        <v>33</v>
      </c>
      <c r="W22" s="45"/>
      <c r="X22" s="41" t="s">
        <v>9</v>
      </c>
      <c r="Y22" s="40"/>
      <c r="Z22" s="41" t="s">
        <v>10</v>
      </c>
      <c r="AA22" s="42"/>
      <c r="AB22" s="123"/>
      <c r="AC22" s="122"/>
      <c r="AD22" s="126"/>
      <c r="AE22" s="127"/>
    </row>
    <row r="23" spans="1:31" ht="30.75" customHeight="1" x14ac:dyDescent="0.15">
      <c r="A23" s="48"/>
      <c r="B23" s="33">
        <v>15</v>
      </c>
      <c r="C23" s="33" t="str">
        <f>VLOOKUP(MOD(B23+$AE$2,7),Sheet1!$A$2:$B$8,2,0)</f>
        <v>水</v>
      </c>
      <c r="D23" s="34" t="s">
        <v>49</v>
      </c>
      <c r="E23" s="35" t="s">
        <v>33</v>
      </c>
      <c r="F23" s="36"/>
      <c r="G23" s="37" t="s">
        <v>32</v>
      </c>
      <c r="H23" s="36"/>
      <c r="I23" s="35" t="s">
        <v>33</v>
      </c>
      <c r="J23" s="38"/>
      <c r="K23" s="39" t="str">
        <f t="shared" si="2"/>
        <v>往</v>
      </c>
      <c r="L23" s="40"/>
      <c r="M23" s="41" t="str">
        <f t="shared" si="3"/>
        <v>復</v>
      </c>
      <c r="N23" s="42"/>
      <c r="O23" s="43" t="s">
        <v>51</v>
      </c>
      <c r="P23" s="42"/>
      <c r="Q23" s="44"/>
      <c r="R23" s="35" t="s">
        <v>33</v>
      </c>
      <c r="S23" s="36"/>
      <c r="T23" s="37" t="s">
        <v>32</v>
      </c>
      <c r="U23" s="36"/>
      <c r="V23" s="35" t="s">
        <v>33</v>
      </c>
      <c r="W23" s="45"/>
      <c r="X23" s="41" t="s">
        <v>9</v>
      </c>
      <c r="Y23" s="40"/>
      <c r="Z23" s="41" t="s">
        <v>10</v>
      </c>
      <c r="AA23" s="42"/>
      <c r="AB23" s="123"/>
      <c r="AC23" s="122"/>
      <c r="AD23" s="126"/>
      <c r="AE23" s="125"/>
    </row>
    <row r="24" spans="1:31" ht="30.75" customHeight="1" x14ac:dyDescent="0.15">
      <c r="A24" s="48"/>
      <c r="B24" s="33">
        <v>16</v>
      </c>
      <c r="C24" s="33" t="str">
        <f>VLOOKUP(MOD(B24+$AE$2,7),Sheet1!$A$2:$B$8,2,0)</f>
        <v>木</v>
      </c>
      <c r="D24" s="34" t="s">
        <v>49</v>
      </c>
      <c r="E24" s="35" t="s">
        <v>48</v>
      </c>
      <c r="F24" s="36"/>
      <c r="G24" s="37" t="s">
        <v>32</v>
      </c>
      <c r="H24" s="36"/>
      <c r="I24" s="35" t="s">
        <v>48</v>
      </c>
      <c r="J24" s="46"/>
      <c r="K24" s="39" t="str">
        <f t="shared" si="2"/>
        <v>往</v>
      </c>
      <c r="L24" s="47"/>
      <c r="M24" s="41" t="str">
        <f t="shared" si="3"/>
        <v>復</v>
      </c>
      <c r="N24" s="46"/>
      <c r="O24" s="43" t="s">
        <v>60</v>
      </c>
      <c r="P24" s="50"/>
      <c r="Q24" s="44"/>
      <c r="R24" s="35" t="s">
        <v>33</v>
      </c>
      <c r="S24" s="36"/>
      <c r="T24" s="37" t="s">
        <v>32</v>
      </c>
      <c r="U24" s="36"/>
      <c r="V24" s="35" t="s">
        <v>33</v>
      </c>
      <c r="W24" s="45"/>
      <c r="X24" s="41" t="s">
        <v>9</v>
      </c>
      <c r="Y24" s="40"/>
      <c r="Z24" s="41" t="s">
        <v>10</v>
      </c>
      <c r="AA24" s="42"/>
      <c r="AB24" s="123"/>
      <c r="AC24" s="122"/>
      <c r="AD24" s="124"/>
      <c r="AE24" s="125"/>
    </row>
    <row r="25" spans="1:31" ht="30.75" customHeight="1" x14ac:dyDescent="0.15">
      <c r="A25" s="48"/>
      <c r="B25" s="33">
        <v>17</v>
      </c>
      <c r="C25" s="56" t="str">
        <f>VLOOKUP(MOD(B25+$AE$2,7),Sheet1!$A$2:$B$8,2,0)</f>
        <v>金</v>
      </c>
      <c r="D25" s="34" t="s">
        <v>49</v>
      </c>
      <c r="E25" s="35" t="s">
        <v>33</v>
      </c>
      <c r="F25" s="36"/>
      <c r="G25" s="37" t="s">
        <v>32</v>
      </c>
      <c r="H25" s="36"/>
      <c r="I25" s="35" t="s">
        <v>33</v>
      </c>
      <c r="J25" s="38"/>
      <c r="K25" s="39" t="str">
        <f t="shared" si="2"/>
        <v>往</v>
      </c>
      <c r="L25" s="40"/>
      <c r="M25" s="41" t="str">
        <f t="shared" si="3"/>
        <v>復</v>
      </c>
      <c r="N25" s="42"/>
      <c r="O25" s="103" t="s">
        <v>67</v>
      </c>
      <c r="P25" s="42"/>
      <c r="Q25" s="44"/>
      <c r="R25" s="35" t="s">
        <v>33</v>
      </c>
      <c r="S25" s="36"/>
      <c r="T25" s="37" t="s">
        <v>32</v>
      </c>
      <c r="U25" s="36"/>
      <c r="V25" s="35" t="s">
        <v>33</v>
      </c>
      <c r="W25" s="45"/>
      <c r="X25" s="41" t="s">
        <v>9</v>
      </c>
      <c r="Y25" s="40"/>
      <c r="Z25" s="41" t="s">
        <v>10</v>
      </c>
      <c r="AA25" s="42"/>
      <c r="AB25" s="123"/>
      <c r="AC25" s="122"/>
      <c r="AD25" s="124"/>
      <c r="AE25" s="125"/>
    </row>
    <row r="26" spans="1:31" ht="30.75" customHeight="1" x14ac:dyDescent="0.15">
      <c r="A26" s="48"/>
      <c r="B26" s="33">
        <v>18</v>
      </c>
      <c r="C26" s="33" t="str">
        <f>VLOOKUP(MOD(B26+$AE$2,7),Sheet1!$A$2:$B$8,2,0)</f>
        <v>土</v>
      </c>
      <c r="D26" s="34" t="s">
        <v>49</v>
      </c>
      <c r="E26" s="35" t="s">
        <v>33</v>
      </c>
      <c r="F26" s="36"/>
      <c r="G26" s="37" t="s">
        <v>32</v>
      </c>
      <c r="H26" s="36"/>
      <c r="I26" s="35" t="s">
        <v>33</v>
      </c>
      <c r="J26" s="38"/>
      <c r="K26" s="39" t="str">
        <f t="shared" si="2"/>
        <v>往</v>
      </c>
      <c r="L26" s="40"/>
      <c r="M26" s="41" t="str">
        <f t="shared" si="3"/>
        <v>復</v>
      </c>
      <c r="N26" s="42"/>
      <c r="O26" s="103" t="s">
        <v>74</v>
      </c>
      <c r="P26" s="42"/>
      <c r="Q26" s="44"/>
      <c r="R26" s="35" t="s">
        <v>33</v>
      </c>
      <c r="S26" s="36"/>
      <c r="T26" s="37" t="s">
        <v>32</v>
      </c>
      <c r="U26" s="36"/>
      <c r="V26" s="35" t="s">
        <v>33</v>
      </c>
      <c r="W26" s="45"/>
      <c r="X26" s="41" t="s">
        <v>9</v>
      </c>
      <c r="Y26" s="40"/>
      <c r="Z26" s="41" t="s">
        <v>10</v>
      </c>
      <c r="AA26" s="42"/>
      <c r="AB26" s="123"/>
      <c r="AC26" s="122"/>
      <c r="AD26" s="124"/>
      <c r="AE26" s="125"/>
    </row>
    <row r="27" spans="1:31" ht="30.75" customHeight="1" x14ac:dyDescent="0.15">
      <c r="A27" s="48"/>
      <c r="B27" s="51">
        <v>19</v>
      </c>
      <c r="C27" s="33" t="str">
        <f>VLOOKUP(MOD(B27+$AE$2,7),Sheet1!$A$2:$B$8,2,0)</f>
        <v>日</v>
      </c>
      <c r="D27" s="34" t="s">
        <v>49</v>
      </c>
      <c r="E27" s="35"/>
      <c r="F27" s="36"/>
      <c r="G27" s="37"/>
      <c r="H27" s="36"/>
      <c r="I27" s="35"/>
      <c r="J27" s="38"/>
      <c r="K27" s="39" t="str">
        <f t="shared" si="2"/>
        <v/>
      </c>
      <c r="L27" s="40"/>
      <c r="M27" s="41" t="str">
        <f t="shared" si="3"/>
        <v/>
      </c>
      <c r="N27" s="42"/>
      <c r="O27" s="43"/>
      <c r="P27" s="53"/>
      <c r="Q27" s="44"/>
      <c r="R27" s="35" t="s">
        <v>33</v>
      </c>
      <c r="S27" s="36"/>
      <c r="T27" s="37" t="s">
        <v>32</v>
      </c>
      <c r="U27" s="36"/>
      <c r="V27" s="35" t="s">
        <v>33</v>
      </c>
      <c r="W27" s="45"/>
      <c r="X27" s="41" t="s">
        <v>9</v>
      </c>
      <c r="Y27" s="54"/>
      <c r="Z27" s="41" t="s">
        <v>11</v>
      </c>
      <c r="AA27" s="53"/>
      <c r="AB27" s="123"/>
      <c r="AC27" s="122"/>
      <c r="AD27" s="124"/>
      <c r="AE27" s="125"/>
    </row>
    <row r="28" spans="1:31" ht="30.75" customHeight="1" x14ac:dyDescent="0.15">
      <c r="A28" s="48"/>
      <c r="B28" s="33">
        <v>20</v>
      </c>
      <c r="C28" s="107" t="str">
        <f>VLOOKUP(MOD(B28+$AE$2,7),Sheet1!$A$2:$B$8,2,0)</f>
        <v>月</v>
      </c>
      <c r="D28" s="34" t="s">
        <v>49</v>
      </c>
      <c r="E28" s="35" t="s">
        <v>33</v>
      </c>
      <c r="F28" s="36"/>
      <c r="G28" s="37" t="s">
        <v>32</v>
      </c>
      <c r="H28" s="36"/>
      <c r="I28" s="35" t="s">
        <v>33</v>
      </c>
      <c r="J28" s="38"/>
      <c r="K28" s="39" t="str">
        <f t="shared" si="2"/>
        <v>往</v>
      </c>
      <c r="L28" s="40"/>
      <c r="M28" s="41" t="str">
        <f t="shared" si="3"/>
        <v>復</v>
      </c>
      <c r="N28" s="42"/>
      <c r="O28" s="43" t="s">
        <v>53</v>
      </c>
      <c r="P28" s="42"/>
      <c r="Q28" s="44"/>
      <c r="R28" s="35" t="s">
        <v>33</v>
      </c>
      <c r="S28" s="36"/>
      <c r="T28" s="37" t="s">
        <v>32</v>
      </c>
      <c r="U28" s="55"/>
      <c r="V28" s="35" t="s">
        <v>33</v>
      </c>
      <c r="W28" s="45"/>
      <c r="X28" s="41" t="s">
        <v>9</v>
      </c>
      <c r="Y28" s="40"/>
      <c r="Z28" s="41" t="s">
        <v>11</v>
      </c>
      <c r="AA28" s="42"/>
      <c r="AB28" s="123"/>
      <c r="AC28" s="122"/>
      <c r="AD28" s="124"/>
      <c r="AE28" s="125"/>
    </row>
    <row r="29" spans="1:31" ht="30.75" customHeight="1" x14ac:dyDescent="0.15">
      <c r="A29" s="48"/>
      <c r="B29" s="33">
        <v>21</v>
      </c>
      <c r="C29" s="107" t="str">
        <f>VLOOKUP(MOD(B29+$AE$2,7),Sheet1!$A$2:$B$8,2,0)</f>
        <v>火</v>
      </c>
      <c r="D29" s="34" t="s">
        <v>49</v>
      </c>
      <c r="E29" s="35" t="s">
        <v>33</v>
      </c>
      <c r="F29" s="36"/>
      <c r="G29" s="37" t="s">
        <v>32</v>
      </c>
      <c r="H29" s="36"/>
      <c r="I29" s="35" t="s">
        <v>33</v>
      </c>
      <c r="J29" s="38"/>
      <c r="K29" s="39" t="str">
        <f t="shared" ref="K29" si="8">IF(E29="","","往")</f>
        <v>往</v>
      </c>
      <c r="L29" s="40"/>
      <c r="M29" s="41" t="str">
        <f t="shared" ref="M29" si="9">IF(E29="","","復")</f>
        <v>復</v>
      </c>
      <c r="N29" s="42"/>
      <c r="O29" s="43" t="s">
        <v>68</v>
      </c>
      <c r="P29" s="42"/>
      <c r="Q29" s="44"/>
      <c r="R29" s="35" t="s">
        <v>33</v>
      </c>
      <c r="S29" s="36"/>
      <c r="T29" s="37" t="s">
        <v>32</v>
      </c>
      <c r="U29" s="36"/>
      <c r="V29" s="35" t="s">
        <v>33</v>
      </c>
      <c r="W29" s="45"/>
      <c r="X29" s="41" t="s">
        <v>9</v>
      </c>
      <c r="Y29" s="40"/>
      <c r="Z29" s="41" t="s">
        <v>10</v>
      </c>
      <c r="AA29" s="42"/>
      <c r="AB29" s="123"/>
      <c r="AC29" s="122"/>
      <c r="AD29" s="124"/>
      <c r="AE29" s="125"/>
    </row>
    <row r="30" spans="1:31" ht="30.75" customHeight="1" x14ac:dyDescent="0.15">
      <c r="A30" s="48"/>
      <c r="B30" s="56">
        <v>22</v>
      </c>
      <c r="C30" s="107" t="str">
        <f>VLOOKUP(MOD(B30+$AE$2,7),Sheet1!$A$2:$B$8,2,0)</f>
        <v>水</v>
      </c>
      <c r="D30" s="34" t="s">
        <v>49</v>
      </c>
      <c r="E30" s="35" t="s">
        <v>33</v>
      </c>
      <c r="F30" s="36"/>
      <c r="G30" s="37" t="s">
        <v>32</v>
      </c>
      <c r="H30" s="36"/>
      <c r="I30" s="35" t="s">
        <v>33</v>
      </c>
      <c r="J30" s="38"/>
      <c r="K30" s="39" t="str">
        <f t="shared" si="2"/>
        <v>往</v>
      </c>
      <c r="L30" s="40"/>
      <c r="M30" s="41" t="str">
        <f t="shared" si="3"/>
        <v>復</v>
      </c>
      <c r="N30" s="42"/>
      <c r="O30" s="43" t="s">
        <v>59</v>
      </c>
      <c r="P30" s="57"/>
      <c r="Q30" s="58"/>
      <c r="R30" s="59" t="s">
        <v>33</v>
      </c>
      <c r="S30" s="60"/>
      <c r="T30" s="61" t="s">
        <v>32</v>
      </c>
      <c r="U30" s="60"/>
      <c r="V30" s="59" t="s">
        <v>33</v>
      </c>
      <c r="W30" s="62"/>
      <c r="X30" s="63" t="s">
        <v>9</v>
      </c>
      <c r="Y30" s="64"/>
      <c r="Z30" s="63" t="s">
        <v>10</v>
      </c>
      <c r="AA30" s="57"/>
      <c r="AB30" s="112"/>
      <c r="AC30" s="113"/>
      <c r="AD30" s="110"/>
      <c r="AE30" s="111"/>
    </row>
    <row r="31" spans="1:31" ht="30.75" customHeight="1" x14ac:dyDescent="0.15">
      <c r="A31" s="48" t="s">
        <v>44</v>
      </c>
      <c r="B31" s="56">
        <v>23</v>
      </c>
      <c r="C31" s="107" t="str">
        <f>VLOOKUP(MOD(B31+$AE$2,7),Sheet1!$A$2:$B$8,2,0)</f>
        <v>木</v>
      </c>
      <c r="D31" s="34" t="s">
        <v>49</v>
      </c>
      <c r="E31" s="35" t="s">
        <v>48</v>
      </c>
      <c r="F31" s="36"/>
      <c r="G31" s="37" t="s">
        <v>32</v>
      </c>
      <c r="H31" s="36"/>
      <c r="I31" s="35" t="s">
        <v>48</v>
      </c>
      <c r="J31" s="46"/>
      <c r="K31" s="39" t="str">
        <f t="shared" si="2"/>
        <v>往</v>
      </c>
      <c r="L31" s="47"/>
      <c r="M31" s="41" t="str">
        <f t="shared" si="3"/>
        <v>復</v>
      </c>
      <c r="N31" s="46"/>
      <c r="O31" s="52" t="s">
        <v>58</v>
      </c>
      <c r="P31" s="65"/>
      <c r="Q31" s="58"/>
      <c r="R31" s="59" t="s">
        <v>33</v>
      </c>
      <c r="S31" s="60"/>
      <c r="T31" s="61" t="s">
        <v>32</v>
      </c>
      <c r="U31" s="60"/>
      <c r="V31" s="59" t="s">
        <v>33</v>
      </c>
      <c r="W31" s="62"/>
      <c r="X31" s="63" t="s">
        <v>9</v>
      </c>
      <c r="Y31" s="64"/>
      <c r="Z31" s="63" t="s">
        <v>11</v>
      </c>
      <c r="AA31" s="57"/>
      <c r="AB31" s="112"/>
      <c r="AC31" s="113"/>
      <c r="AD31" s="110"/>
      <c r="AE31" s="111"/>
    </row>
    <row r="32" spans="1:31" ht="30.75" customHeight="1" x14ac:dyDescent="0.15">
      <c r="A32" s="48"/>
      <c r="B32" s="56">
        <v>24</v>
      </c>
      <c r="C32" s="107" t="str">
        <f>VLOOKUP(MOD(B32+$AE$2,7),Sheet1!$A$2:$B$8,2,0)</f>
        <v>金</v>
      </c>
      <c r="D32" s="34" t="s">
        <v>49</v>
      </c>
      <c r="E32" s="35" t="s">
        <v>33</v>
      </c>
      <c r="F32" s="36"/>
      <c r="G32" s="37" t="s">
        <v>32</v>
      </c>
      <c r="H32" s="36"/>
      <c r="I32" s="35" t="s">
        <v>33</v>
      </c>
      <c r="J32" s="38"/>
      <c r="K32" s="39" t="str">
        <f t="shared" si="2"/>
        <v>往</v>
      </c>
      <c r="L32" s="40"/>
      <c r="M32" s="41" t="str">
        <f t="shared" si="3"/>
        <v>復</v>
      </c>
      <c r="N32" s="42"/>
      <c r="O32" s="43" t="s">
        <v>69</v>
      </c>
      <c r="P32" s="57"/>
      <c r="Q32" s="58"/>
      <c r="R32" s="59" t="s">
        <v>33</v>
      </c>
      <c r="S32" s="60"/>
      <c r="T32" s="61" t="s">
        <v>32</v>
      </c>
      <c r="U32" s="60"/>
      <c r="V32" s="59" t="s">
        <v>33</v>
      </c>
      <c r="W32" s="62"/>
      <c r="X32" s="63" t="s">
        <v>9</v>
      </c>
      <c r="Y32" s="64"/>
      <c r="Z32" s="63" t="s">
        <v>10</v>
      </c>
      <c r="AA32" s="57"/>
      <c r="AB32" s="112"/>
      <c r="AC32" s="113"/>
      <c r="AD32" s="110"/>
      <c r="AE32" s="111"/>
    </row>
    <row r="33" spans="1:31" ht="30.75" customHeight="1" x14ac:dyDescent="0.15">
      <c r="A33" s="48"/>
      <c r="B33" s="56">
        <v>25</v>
      </c>
      <c r="C33" s="107" t="str">
        <f>VLOOKUP(MOD(B33+$AE$2,7),Sheet1!$A$2:$B$8,2,0)</f>
        <v>土</v>
      </c>
      <c r="D33" s="34" t="s">
        <v>49</v>
      </c>
      <c r="E33" s="35" t="s">
        <v>33</v>
      </c>
      <c r="F33" s="36"/>
      <c r="G33" s="37" t="s">
        <v>32</v>
      </c>
      <c r="H33" s="36"/>
      <c r="I33" s="35" t="s">
        <v>33</v>
      </c>
      <c r="J33" s="38"/>
      <c r="K33" s="39" t="str">
        <f t="shared" si="2"/>
        <v>往</v>
      </c>
      <c r="L33" s="40"/>
      <c r="M33" s="41" t="str">
        <f t="shared" si="3"/>
        <v>復</v>
      </c>
      <c r="N33" s="42"/>
      <c r="O33" s="43" t="s">
        <v>52</v>
      </c>
      <c r="P33" s="57"/>
      <c r="Q33" s="58"/>
      <c r="R33" s="59" t="s">
        <v>33</v>
      </c>
      <c r="S33" s="60"/>
      <c r="T33" s="61" t="s">
        <v>32</v>
      </c>
      <c r="U33" s="60"/>
      <c r="V33" s="59" t="s">
        <v>33</v>
      </c>
      <c r="W33" s="62"/>
      <c r="X33" s="63" t="s">
        <v>9</v>
      </c>
      <c r="Y33" s="64"/>
      <c r="Z33" s="63" t="s">
        <v>10</v>
      </c>
      <c r="AA33" s="57"/>
      <c r="AB33" s="112"/>
      <c r="AC33" s="113"/>
      <c r="AD33" s="110"/>
      <c r="AE33" s="111"/>
    </row>
    <row r="34" spans="1:31" ht="30.75" customHeight="1" x14ac:dyDescent="0.15">
      <c r="A34" s="48"/>
      <c r="B34" s="56">
        <v>26</v>
      </c>
      <c r="C34" s="107" t="str">
        <f>VLOOKUP(MOD(B34+$AE$2,7),Sheet1!$A$2:$B$8,2,0)</f>
        <v>日</v>
      </c>
      <c r="D34" s="34" t="s">
        <v>49</v>
      </c>
      <c r="E34" s="35"/>
      <c r="F34" s="36"/>
      <c r="G34" s="37"/>
      <c r="H34" s="36"/>
      <c r="I34" s="35"/>
      <c r="J34" s="38"/>
      <c r="K34" s="39" t="str">
        <f t="shared" si="2"/>
        <v/>
      </c>
      <c r="L34" s="40"/>
      <c r="M34" s="41" t="str">
        <f t="shared" si="3"/>
        <v/>
      </c>
      <c r="N34" s="42"/>
      <c r="O34" s="43"/>
      <c r="P34" s="57"/>
      <c r="Q34" s="58"/>
      <c r="R34" s="59" t="s">
        <v>33</v>
      </c>
      <c r="S34" s="60"/>
      <c r="T34" s="61" t="s">
        <v>32</v>
      </c>
      <c r="U34" s="60"/>
      <c r="V34" s="59" t="s">
        <v>33</v>
      </c>
      <c r="W34" s="62"/>
      <c r="X34" s="63" t="s">
        <v>9</v>
      </c>
      <c r="Y34" s="64"/>
      <c r="Z34" s="63" t="s">
        <v>11</v>
      </c>
      <c r="AA34" s="57"/>
      <c r="AB34" s="112"/>
      <c r="AC34" s="113"/>
      <c r="AD34" s="110"/>
      <c r="AE34" s="111"/>
    </row>
    <row r="35" spans="1:31" ht="30.75" customHeight="1" x14ac:dyDescent="0.15">
      <c r="A35" s="48"/>
      <c r="B35" s="56">
        <v>27</v>
      </c>
      <c r="C35" s="107" t="str">
        <f>VLOOKUP(MOD(B35+$AE$2,7),Sheet1!$A$2:$B$8,2,0)</f>
        <v>月</v>
      </c>
      <c r="D35" s="34" t="s">
        <v>49</v>
      </c>
      <c r="E35" s="35" t="s">
        <v>33</v>
      </c>
      <c r="F35" s="36"/>
      <c r="G35" s="37" t="s">
        <v>32</v>
      </c>
      <c r="H35" s="36"/>
      <c r="I35" s="35" t="s">
        <v>33</v>
      </c>
      <c r="J35" s="38"/>
      <c r="K35" s="39" t="str">
        <f t="shared" si="2"/>
        <v>往</v>
      </c>
      <c r="L35" s="40"/>
      <c r="M35" s="41" t="str">
        <f t="shared" si="3"/>
        <v>復</v>
      </c>
      <c r="N35" s="42"/>
      <c r="O35" s="103" t="s">
        <v>55</v>
      </c>
      <c r="P35" s="57"/>
      <c r="Q35" s="58"/>
      <c r="R35" s="59" t="s">
        <v>33</v>
      </c>
      <c r="S35" s="60"/>
      <c r="T35" s="61" t="s">
        <v>32</v>
      </c>
      <c r="U35" s="60"/>
      <c r="V35" s="59" t="s">
        <v>33</v>
      </c>
      <c r="W35" s="62"/>
      <c r="X35" s="63" t="s">
        <v>9</v>
      </c>
      <c r="Y35" s="64"/>
      <c r="Z35" s="63" t="s">
        <v>10</v>
      </c>
      <c r="AA35" s="57"/>
      <c r="AB35" s="112"/>
      <c r="AC35" s="113"/>
      <c r="AD35" s="110"/>
      <c r="AE35" s="111"/>
    </row>
    <row r="36" spans="1:31" ht="30.75" customHeight="1" x14ac:dyDescent="0.15">
      <c r="A36" s="48"/>
      <c r="B36" s="56">
        <v>28</v>
      </c>
      <c r="C36" s="107" t="str">
        <f>VLOOKUP(MOD(B36+$AE$2,7),Sheet1!$A$2:$B$8,2,0)</f>
        <v>火</v>
      </c>
      <c r="D36" s="34" t="s">
        <v>49</v>
      </c>
      <c r="E36" s="35" t="s">
        <v>33</v>
      </c>
      <c r="F36" s="36"/>
      <c r="G36" s="37" t="s">
        <v>32</v>
      </c>
      <c r="H36" s="36"/>
      <c r="I36" s="35" t="s">
        <v>33</v>
      </c>
      <c r="J36" s="38"/>
      <c r="K36" s="39" t="str">
        <f t="shared" ref="K36:K37" si="10">IF(E36="","","往")</f>
        <v>往</v>
      </c>
      <c r="L36" s="40"/>
      <c r="M36" s="41" t="str">
        <f t="shared" ref="M36:M37" si="11">IF(E36="","","復")</f>
        <v>復</v>
      </c>
      <c r="N36" s="42"/>
      <c r="O36" s="43" t="s">
        <v>70</v>
      </c>
      <c r="P36" s="57"/>
      <c r="Q36" s="58"/>
      <c r="R36" s="59" t="s">
        <v>33</v>
      </c>
      <c r="S36" s="60"/>
      <c r="T36" s="61" t="s">
        <v>32</v>
      </c>
      <c r="U36" s="60"/>
      <c r="V36" s="59" t="s">
        <v>33</v>
      </c>
      <c r="W36" s="62"/>
      <c r="X36" s="63" t="s">
        <v>9</v>
      </c>
      <c r="Y36" s="64"/>
      <c r="Z36" s="63" t="s">
        <v>10</v>
      </c>
      <c r="AA36" s="57"/>
      <c r="AB36" s="112"/>
      <c r="AC36" s="113"/>
      <c r="AD36" s="110"/>
      <c r="AE36" s="111"/>
    </row>
    <row r="37" spans="1:31" ht="30.75" customHeight="1" x14ac:dyDescent="0.15">
      <c r="A37" s="48">
        <f>VLOOKUP($AD$1,Sheet1!$C$2:$K$13,8,0)</f>
        <v>6</v>
      </c>
      <c r="B37" s="56">
        <v>29</v>
      </c>
      <c r="C37" s="107" t="str">
        <f>IF(B37="","",VLOOKUP(MOD(B37+$AE$2,7),Sheet1!$A$2:$B$8,2,0))</f>
        <v>水</v>
      </c>
      <c r="D37" s="34" t="s">
        <v>49</v>
      </c>
      <c r="E37" s="35" t="s">
        <v>33</v>
      </c>
      <c r="F37" s="36"/>
      <c r="G37" s="37" t="s">
        <v>32</v>
      </c>
      <c r="H37" s="36"/>
      <c r="I37" s="35" t="s">
        <v>33</v>
      </c>
      <c r="J37" s="38"/>
      <c r="K37" s="39" t="str">
        <f t="shared" si="10"/>
        <v>往</v>
      </c>
      <c r="L37" s="40"/>
      <c r="M37" s="41" t="str">
        <f t="shared" si="11"/>
        <v>復</v>
      </c>
      <c r="N37" s="42"/>
      <c r="O37" s="43" t="s">
        <v>71</v>
      </c>
      <c r="P37" s="65"/>
      <c r="Q37" s="58"/>
      <c r="R37" s="59" t="s">
        <v>33</v>
      </c>
      <c r="S37" s="60"/>
      <c r="T37" s="61" t="s">
        <v>32</v>
      </c>
      <c r="U37" s="60"/>
      <c r="V37" s="59" t="s">
        <v>33</v>
      </c>
      <c r="W37" s="62"/>
      <c r="X37" s="63" t="s">
        <v>9</v>
      </c>
      <c r="Y37" s="64"/>
      <c r="Z37" s="63" t="s">
        <v>10</v>
      </c>
      <c r="AA37" s="57"/>
      <c r="AB37" s="112"/>
      <c r="AC37" s="113"/>
      <c r="AD37" s="110"/>
      <c r="AE37" s="111"/>
    </row>
    <row r="38" spans="1:31" ht="30.75" customHeight="1" x14ac:dyDescent="0.15">
      <c r="A38" s="48" t="s">
        <v>44</v>
      </c>
      <c r="B38" s="56">
        <f>IF(A38&lt;B36+2,"",B36+2)</f>
        <v>30</v>
      </c>
      <c r="C38" s="107" t="str">
        <f>IF(B38="","",VLOOKUP(MOD(B38+$AE$2,7),Sheet1!$A$2:$B$8,2,0))</f>
        <v>木</v>
      </c>
      <c r="D38" s="34" t="s">
        <v>49</v>
      </c>
      <c r="E38" s="35" t="s">
        <v>48</v>
      </c>
      <c r="F38" s="36"/>
      <c r="G38" s="37" t="s">
        <v>32</v>
      </c>
      <c r="H38" s="36"/>
      <c r="I38" s="35" t="s">
        <v>48</v>
      </c>
      <c r="J38" s="46"/>
      <c r="K38" s="39" t="str">
        <f t="shared" si="2"/>
        <v>往</v>
      </c>
      <c r="L38" s="47"/>
      <c r="M38" s="41" t="str">
        <f t="shared" si="3"/>
        <v>復</v>
      </c>
      <c r="N38" s="46"/>
      <c r="O38" s="102" t="s">
        <v>72</v>
      </c>
      <c r="P38" s="57"/>
      <c r="Q38" s="58"/>
      <c r="R38" s="59" t="str">
        <f t="shared" ref="R38:R39" si="12">IF($B38="","",":")</f>
        <v>:</v>
      </c>
      <c r="S38" s="60"/>
      <c r="T38" s="59" t="str">
        <f t="shared" ref="T38:T39" si="13">IF($B38="","","～")</f>
        <v>～</v>
      </c>
      <c r="U38" s="60"/>
      <c r="V38" s="59" t="str">
        <f t="shared" ref="V38:V39" si="14">IF($B38="","",":")</f>
        <v>:</v>
      </c>
      <c r="W38" s="62"/>
      <c r="X38" s="59" t="s">
        <v>9</v>
      </c>
      <c r="Y38" s="64"/>
      <c r="Z38" s="59" t="s">
        <v>10</v>
      </c>
      <c r="AA38" s="57"/>
      <c r="AB38" s="112"/>
      <c r="AC38" s="113"/>
      <c r="AD38" s="110"/>
      <c r="AE38" s="111"/>
    </row>
    <row r="39" spans="1:31" ht="30.75" customHeight="1" thickBot="1" x14ac:dyDescent="0.2">
      <c r="A39" s="48" t="s">
        <v>47</v>
      </c>
      <c r="B39" s="56">
        <v>31</v>
      </c>
      <c r="C39" s="105" t="str">
        <f>IF(B39="","",VLOOKUP(MOD(B39+$AE$2,7),Sheet1!$A$2:$B$8,2,0))</f>
        <v>金</v>
      </c>
      <c r="D39" s="34" t="s">
        <v>49</v>
      </c>
      <c r="E39" s="35" t="s">
        <v>33</v>
      </c>
      <c r="F39" s="36"/>
      <c r="G39" s="37" t="s">
        <v>32</v>
      </c>
      <c r="H39" s="36"/>
      <c r="I39" s="35" t="s">
        <v>33</v>
      </c>
      <c r="J39" s="38"/>
      <c r="K39" s="39" t="str">
        <f t="shared" si="2"/>
        <v>往</v>
      </c>
      <c r="L39" s="40"/>
      <c r="M39" s="41" t="str">
        <f t="shared" si="3"/>
        <v>復</v>
      </c>
      <c r="N39" s="42"/>
      <c r="O39" s="102" t="s">
        <v>73</v>
      </c>
      <c r="P39" s="42"/>
      <c r="Q39" s="66"/>
      <c r="R39" s="59" t="str">
        <f t="shared" si="12"/>
        <v>:</v>
      </c>
      <c r="S39" s="60"/>
      <c r="T39" s="59" t="str">
        <f t="shared" si="13"/>
        <v>～</v>
      </c>
      <c r="U39" s="60"/>
      <c r="V39" s="59" t="str">
        <f t="shared" si="14"/>
        <v>:</v>
      </c>
      <c r="W39" s="67"/>
      <c r="X39" s="68" t="str">
        <f t="shared" ref="X39" si="15">IF($B39="","","往")</f>
        <v>往</v>
      </c>
      <c r="Y39" s="69"/>
      <c r="Z39" s="68" t="str">
        <f t="shared" ref="Z39" si="16">IF($B39="","","複")</f>
        <v>複</v>
      </c>
      <c r="AA39" s="70"/>
      <c r="AB39" s="71"/>
      <c r="AC39" s="72"/>
      <c r="AD39" s="73"/>
      <c r="AE39" s="74"/>
    </row>
    <row r="40" spans="1:31" ht="30.75" customHeight="1" thickTop="1" x14ac:dyDescent="0.15">
      <c r="A40" s="133" t="s">
        <v>12</v>
      </c>
      <c r="B40" s="134"/>
      <c r="C40" s="135"/>
      <c r="D40" s="75"/>
      <c r="E40" s="76"/>
      <c r="F40" s="76"/>
      <c r="G40" s="76"/>
      <c r="H40" s="76"/>
      <c r="I40" s="76"/>
      <c r="J40" s="77"/>
      <c r="K40" s="133" t="s">
        <v>21</v>
      </c>
      <c r="L40" s="135"/>
      <c r="M40" s="78"/>
      <c r="N40" s="79"/>
      <c r="P40" s="80" t="s">
        <v>22</v>
      </c>
      <c r="Q40" s="81"/>
      <c r="R40" s="81"/>
      <c r="S40" s="81"/>
      <c r="T40" s="81"/>
      <c r="U40" s="81"/>
      <c r="V40" s="81"/>
      <c r="W40" s="82" t="s">
        <v>24</v>
      </c>
      <c r="X40" s="136" t="s">
        <v>23</v>
      </c>
      <c r="Y40" s="137"/>
      <c r="Z40" s="79"/>
      <c r="AA40" s="82" t="s">
        <v>24</v>
      </c>
      <c r="AB40" s="83" t="s">
        <v>25</v>
      </c>
      <c r="AC40" s="84"/>
      <c r="AD40" s="84"/>
      <c r="AE40" s="85" t="s">
        <v>24</v>
      </c>
    </row>
    <row r="41" spans="1:31" ht="5.25" customHeight="1" x14ac:dyDescent="0.15">
      <c r="B41" s="86"/>
      <c r="C41" s="87"/>
      <c r="D41" s="88"/>
      <c r="E41" s="88"/>
      <c r="F41" s="88"/>
      <c r="G41" s="88"/>
      <c r="H41" s="88"/>
      <c r="I41" s="88"/>
      <c r="J41" s="88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7"/>
      <c r="V41" s="87"/>
      <c r="W41" s="87"/>
      <c r="X41" s="87"/>
      <c r="Y41" s="90"/>
      <c r="Z41" s="87"/>
      <c r="AA41" s="87"/>
      <c r="AB41" s="87"/>
      <c r="AC41" s="87"/>
      <c r="AD41" s="87"/>
      <c r="AE41" s="87"/>
    </row>
    <row r="42" spans="1:31" ht="18.75" customHeight="1" x14ac:dyDescent="0.15">
      <c r="C42" s="115" t="s">
        <v>13</v>
      </c>
      <c r="D42" s="116"/>
      <c r="E42" s="116"/>
      <c r="F42" s="117"/>
      <c r="G42" s="118" t="s">
        <v>14</v>
      </c>
      <c r="H42" s="119"/>
      <c r="I42" s="119"/>
      <c r="J42" s="119"/>
      <c r="K42" s="120"/>
      <c r="L42" s="131" t="s">
        <v>15</v>
      </c>
      <c r="M42" s="131"/>
      <c r="N42" s="131"/>
      <c r="O42" s="91"/>
      <c r="P42" s="115" t="s">
        <v>13</v>
      </c>
      <c r="Q42" s="116"/>
      <c r="R42" s="116"/>
      <c r="S42" s="117"/>
      <c r="T42" s="118" t="s">
        <v>14</v>
      </c>
      <c r="U42" s="119"/>
      <c r="V42" s="119"/>
      <c r="W42" s="119"/>
      <c r="X42" s="120"/>
      <c r="Y42" s="86"/>
      <c r="Z42" s="86"/>
      <c r="AA42" s="86"/>
      <c r="AB42" s="130"/>
      <c r="AC42" s="130"/>
      <c r="AD42" s="130"/>
      <c r="AE42" s="130"/>
    </row>
    <row r="43" spans="1:31" ht="30" customHeight="1" x14ac:dyDescent="0.15">
      <c r="B43" s="86"/>
      <c r="C43" s="123"/>
      <c r="D43" s="121"/>
      <c r="E43" s="121"/>
      <c r="F43" s="122"/>
      <c r="G43" s="138"/>
      <c r="H43" s="139"/>
      <c r="I43" s="139"/>
      <c r="J43" s="139"/>
      <c r="K43" s="140"/>
      <c r="L43" s="131"/>
      <c r="M43" s="131"/>
      <c r="N43" s="131"/>
      <c r="O43" s="92"/>
      <c r="P43" s="123"/>
      <c r="Q43" s="121"/>
      <c r="R43" s="121"/>
      <c r="S43" s="122"/>
      <c r="T43" s="123"/>
      <c r="U43" s="121"/>
      <c r="V43" s="121"/>
      <c r="W43" s="121"/>
      <c r="X43" s="122"/>
      <c r="Y43" s="93"/>
      <c r="Z43" s="87"/>
      <c r="AA43" s="87"/>
      <c r="AB43" s="132"/>
      <c r="AC43" s="132"/>
      <c r="AD43" s="132"/>
      <c r="AE43" s="132"/>
    </row>
    <row r="44" spans="1:31" ht="9.75" customHeight="1" x14ac:dyDescent="0.15">
      <c r="B44" s="86"/>
      <c r="J44" s="94"/>
      <c r="K44" s="86"/>
      <c r="L44" s="86"/>
      <c r="M44" s="86"/>
      <c r="N44" s="86"/>
      <c r="O44" s="95"/>
      <c r="W44" s="86"/>
      <c r="X44" s="86"/>
      <c r="Y44" s="87"/>
      <c r="Z44" s="87"/>
      <c r="AA44" s="87"/>
      <c r="AB44" s="87"/>
      <c r="AC44" s="87"/>
      <c r="AD44" s="87"/>
      <c r="AE44" s="87"/>
    </row>
    <row r="45" spans="1:31" s="98" customFormat="1" ht="18" customHeight="1" x14ac:dyDescent="0.15">
      <c r="A45" s="96" t="s">
        <v>16</v>
      </c>
      <c r="B45" s="97" t="s">
        <v>46</v>
      </c>
      <c r="C45" s="97"/>
      <c r="D45" s="88"/>
      <c r="E45" s="88"/>
      <c r="F45" s="88"/>
      <c r="G45" s="88"/>
      <c r="H45" s="88"/>
      <c r="I45" s="88"/>
      <c r="J45" s="88"/>
      <c r="K45" s="97"/>
      <c r="L45" s="97"/>
      <c r="M45" s="97"/>
      <c r="N45" s="97"/>
      <c r="O45" s="95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</row>
    <row r="46" spans="1:31" s="99" customFormat="1" ht="18" customHeight="1" x14ac:dyDescent="0.15">
      <c r="B46" s="128" t="s">
        <v>30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</row>
    <row r="51" spans="2:2" x14ac:dyDescent="0.15">
      <c r="B51" s="2"/>
    </row>
    <row r="52" spans="2:2" x14ac:dyDescent="0.15">
      <c r="B52" s="2"/>
    </row>
  </sheetData>
  <mergeCells count="95">
    <mergeCell ref="AB6:AC6"/>
    <mergeCell ref="AD6:AE6"/>
    <mergeCell ref="AB7:AC7"/>
    <mergeCell ref="AD7:AE7"/>
    <mergeCell ref="D8:J8"/>
    <mergeCell ref="K8:N8"/>
    <mergeCell ref="Q8:W8"/>
    <mergeCell ref="X8:AA8"/>
    <mergeCell ref="AB8:AC8"/>
    <mergeCell ref="AD8:AE8"/>
    <mergeCell ref="A3:B4"/>
    <mergeCell ref="C3:L4"/>
    <mergeCell ref="A6:M7"/>
    <mergeCell ref="N6:O6"/>
    <mergeCell ref="P6:AA7"/>
    <mergeCell ref="N7:O7"/>
    <mergeCell ref="B46:AE46"/>
    <mergeCell ref="AB42:AE42"/>
    <mergeCell ref="L43:N43"/>
    <mergeCell ref="AB43:AE43"/>
    <mergeCell ref="A40:C40"/>
    <mergeCell ref="K40:L40"/>
    <mergeCell ref="X40:Y40"/>
    <mergeCell ref="L42:N42"/>
    <mergeCell ref="C43:F43"/>
    <mergeCell ref="G43:K43"/>
    <mergeCell ref="P43:S43"/>
    <mergeCell ref="T43:X43"/>
    <mergeCell ref="AB9:AC9"/>
    <mergeCell ref="AD9:AE9"/>
    <mergeCell ref="AB10:AC10"/>
    <mergeCell ref="AD10:AE10"/>
    <mergeCell ref="AB17:AC17"/>
    <mergeCell ref="AD17:AE17"/>
    <mergeCell ref="AB11:AC11"/>
    <mergeCell ref="AD11:AE11"/>
    <mergeCell ref="AB12:AC12"/>
    <mergeCell ref="AD12:AE12"/>
    <mergeCell ref="AB13:AC13"/>
    <mergeCell ref="AD13:AE13"/>
    <mergeCell ref="AB18:AC18"/>
    <mergeCell ref="AD18:AE18"/>
    <mergeCell ref="AB19:AC19"/>
    <mergeCell ref="AD19:AE19"/>
    <mergeCell ref="AB14:AC14"/>
    <mergeCell ref="AD14:AE14"/>
    <mergeCell ref="AB15:AC15"/>
    <mergeCell ref="AD15:AE15"/>
    <mergeCell ref="AB16:AC16"/>
    <mergeCell ref="AD16:AE16"/>
    <mergeCell ref="AB23:AC23"/>
    <mergeCell ref="AD23:AE23"/>
    <mergeCell ref="AB24:AC24"/>
    <mergeCell ref="AD24:AE24"/>
    <mergeCell ref="AB25:AC25"/>
    <mergeCell ref="AD25:AE25"/>
    <mergeCell ref="AB20:AC20"/>
    <mergeCell ref="AD20:AE20"/>
    <mergeCell ref="AB21:AC21"/>
    <mergeCell ref="AD21:AE21"/>
    <mergeCell ref="AB22:AC22"/>
    <mergeCell ref="AD22:AE22"/>
    <mergeCell ref="AD30:AE30"/>
    <mergeCell ref="AB31:AC31"/>
    <mergeCell ref="AD31:AE31"/>
    <mergeCell ref="AB26:AC26"/>
    <mergeCell ref="AD26:AE26"/>
    <mergeCell ref="AB27:AC27"/>
    <mergeCell ref="AD27:AE27"/>
    <mergeCell ref="AB28:AC28"/>
    <mergeCell ref="AD28:AE28"/>
    <mergeCell ref="AB29:AC29"/>
    <mergeCell ref="AD29:AE29"/>
    <mergeCell ref="AB30:AC30"/>
    <mergeCell ref="AB38:AC38"/>
    <mergeCell ref="AD38:AE38"/>
    <mergeCell ref="U3:AE4"/>
    <mergeCell ref="C42:F42"/>
    <mergeCell ref="G42:K42"/>
    <mergeCell ref="P42:S42"/>
    <mergeCell ref="T42:X42"/>
    <mergeCell ref="O3:S3"/>
    <mergeCell ref="O4:S4"/>
    <mergeCell ref="AB35:AC35"/>
    <mergeCell ref="AD35:AE35"/>
    <mergeCell ref="AB36:AC36"/>
    <mergeCell ref="AD36:AE36"/>
    <mergeCell ref="AB37:AC37"/>
    <mergeCell ref="AD37:AE37"/>
    <mergeCell ref="AB32:AC32"/>
    <mergeCell ref="AD32:AE32"/>
    <mergeCell ref="AB33:AC33"/>
    <mergeCell ref="AD33:AE33"/>
    <mergeCell ref="AB34:AC34"/>
    <mergeCell ref="AD34:AE34"/>
  </mergeCells>
  <phoneticPr fontId="1"/>
  <conditionalFormatting sqref="C9">
    <cfRule type="cellIs" dxfId="4" priority="5" operator="equal">
      <formula>"土"</formula>
    </cfRule>
  </conditionalFormatting>
  <conditionalFormatting sqref="C15">
    <cfRule type="cellIs" dxfId="3" priority="3" operator="equal">
      <formula>"土"</formula>
    </cfRule>
    <cfRule type="cellIs" dxfId="2" priority="4" operator="equal">
      <formula>土</formula>
    </cfRule>
  </conditionalFormatting>
  <conditionalFormatting sqref="C9:C39">
    <cfRule type="cellIs" dxfId="1" priority="1" operator="equal">
      <formula>"日"</formula>
    </cfRule>
    <cfRule type="cellIs" dxfId="0" priority="2" operator="equal">
      <formula>"土"</formula>
    </cfRule>
  </conditionalFormatting>
  <printOptions horizontalCentered="1" verticalCentered="1"/>
  <pageMargins left="0.11811023622047245" right="0.11811023622047245" top="0.19685039370078741" bottom="0" header="0.19685039370078741" footer="0.19685039370078741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D23" sqref="D23"/>
    </sheetView>
  </sheetViews>
  <sheetFormatPr defaultRowHeight="13.5" x14ac:dyDescent="0.15"/>
  <cols>
    <col min="6" max="10" width="9" style="1"/>
  </cols>
  <sheetData>
    <row r="1" spans="1:11" x14ac:dyDescent="0.15"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 t="s">
        <v>43</v>
      </c>
    </row>
    <row r="2" spans="1:11" x14ac:dyDescent="0.15">
      <c r="A2">
        <v>0</v>
      </c>
      <c r="B2" t="s">
        <v>36</v>
      </c>
      <c r="C2">
        <v>1</v>
      </c>
      <c r="D2">
        <v>2</v>
      </c>
      <c r="E2" s="1">
        <v>3</v>
      </c>
      <c r="F2" s="1">
        <v>5</v>
      </c>
      <c r="G2" s="1">
        <v>6</v>
      </c>
      <c r="H2" s="1">
        <v>0</v>
      </c>
      <c r="I2" s="1">
        <v>1</v>
      </c>
      <c r="J2" s="1">
        <v>3</v>
      </c>
      <c r="K2">
        <v>31</v>
      </c>
    </row>
    <row r="3" spans="1:11" x14ac:dyDescent="0.15">
      <c r="A3">
        <v>1</v>
      </c>
      <c r="B3" t="s">
        <v>37</v>
      </c>
      <c r="C3">
        <v>2</v>
      </c>
      <c r="D3">
        <v>5</v>
      </c>
      <c r="E3" s="1">
        <v>6</v>
      </c>
      <c r="F3" s="1">
        <v>1</v>
      </c>
      <c r="G3" s="1">
        <v>2</v>
      </c>
      <c r="H3" s="1">
        <v>3</v>
      </c>
      <c r="I3" s="1">
        <v>4</v>
      </c>
      <c r="J3" s="1">
        <v>6</v>
      </c>
      <c r="K3">
        <v>28</v>
      </c>
    </row>
    <row r="4" spans="1:11" x14ac:dyDescent="0.15">
      <c r="A4">
        <v>2</v>
      </c>
      <c r="B4" t="s">
        <v>38</v>
      </c>
      <c r="C4">
        <v>3</v>
      </c>
      <c r="D4">
        <v>5</v>
      </c>
      <c r="E4" s="104">
        <v>0</v>
      </c>
      <c r="F4" s="1">
        <v>1</v>
      </c>
      <c r="G4" s="1">
        <v>2</v>
      </c>
      <c r="H4" s="1">
        <v>3</v>
      </c>
      <c r="I4" s="104">
        <v>5</v>
      </c>
      <c r="J4" s="104">
        <v>0</v>
      </c>
      <c r="K4">
        <v>31</v>
      </c>
    </row>
    <row r="5" spans="1:11" x14ac:dyDescent="0.15">
      <c r="A5">
        <v>3</v>
      </c>
      <c r="B5" t="s">
        <v>39</v>
      </c>
      <c r="C5">
        <v>4</v>
      </c>
      <c r="D5">
        <v>1</v>
      </c>
      <c r="E5" s="1">
        <v>3</v>
      </c>
      <c r="F5" s="1">
        <v>4</v>
      </c>
      <c r="G5" s="1">
        <v>5</v>
      </c>
      <c r="H5" s="1">
        <v>6</v>
      </c>
      <c r="I5" s="1">
        <v>1</v>
      </c>
      <c r="J5" s="1">
        <v>4</v>
      </c>
      <c r="K5">
        <v>30</v>
      </c>
    </row>
    <row r="6" spans="1:11" x14ac:dyDescent="0.15">
      <c r="A6">
        <v>4</v>
      </c>
      <c r="B6" t="s">
        <v>40</v>
      </c>
      <c r="C6">
        <v>5</v>
      </c>
      <c r="D6">
        <v>3</v>
      </c>
      <c r="E6" s="1">
        <v>5</v>
      </c>
      <c r="F6" s="1">
        <v>6</v>
      </c>
      <c r="G6" s="1">
        <v>0</v>
      </c>
      <c r="H6" s="1">
        <v>1</v>
      </c>
      <c r="I6" s="1">
        <v>3</v>
      </c>
      <c r="J6" s="1">
        <v>6</v>
      </c>
      <c r="K6">
        <v>31</v>
      </c>
    </row>
    <row r="7" spans="1:11" x14ac:dyDescent="0.15">
      <c r="A7">
        <v>5</v>
      </c>
      <c r="B7" t="s">
        <v>41</v>
      </c>
      <c r="C7">
        <v>6</v>
      </c>
      <c r="D7">
        <v>6</v>
      </c>
      <c r="E7" s="1">
        <v>1</v>
      </c>
      <c r="F7" s="1">
        <v>2</v>
      </c>
      <c r="G7" s="1">
        <v>3</v>
      </c>
      <c r="H7" s="1">
        <v>4</v>
      </c>
      <c r="I7" s="1">
        <v>6</v>
      </c>
      <c r="J7" s="1">
        <v>2</v>
      </c>
      <c r="K7">
        <v>30</v>
      </c>
    </row>
    <row r="8" spans="1:11" x14ac:dyDescent="0.15">
      <c r="A8">
        <v>6</v>
      </c>
      <c r="B8" t="s">
        <v>42</v>
      </c>
      <c r="C8">
        <v>7</v>
      </c>
      <c r="D8">
        <v>1</v>
      </c>
      <c r="E8" s="1">
        <v>3</v>
      </c>
      <c r="F8" s="1">
        <v>4</v>
      </c>
      <c r="G8" s="1">
        <v>5</v>
      </c>
      <c r="H8" s="1">
        <v>6</v>
      </c>
      <c r="I8" s="1">
        <v>1</v>
      </c>
      <c r="J8" s="1">
        <v>4</v>
      </c>
      <c r="K8">
        <v>31</v>
      </c>
    </row>
    <row r="9" spans="1:11" x14ac:dyDescent="0.15">
      <c r="C9">
        <v>8</v>
      </c>
      <c r="D9">
        <v>4</v>
      </c>
      <c r="E9" s="1">
        <v>6</v>
      </c>
      <c r="F9" s="1">
        <v>0</v>
      </c>
      <c r="G9" s="1">
        <v>1</v>
      </c>
      <c r="H9" s="1">
        <v>2</v>
      </c>
      <c r="I9" s="1">
        <v>4</v>
      </c>
      <c r="J9" s="1">
        <v>0</v>
      </c>
      <c r="K9">
        <v>31</v>
      </c>
    </row>
    <row r="10" spans="1:11" x14ac:dyDescent="0.15">
      <c r="C10">
        <v>9</v>
      </c>
      <c r="D10">
        <v>0</v>
      </c>
      <c r="E10" s="1">
        <v>2</v>
      </c>
      <c r="F10" s="1">
        <v>3</v>
      </c>
      <c r="G10" s="1">
        <v>4</v>
      </c>
      <c r="H10" s="1">
        <v>5</v>
      </c>
      <c r="I10" s="1">
        <v>0</v>
      </c>
      <c r="J10" s="1">
        <v>3</v>
      </c>
      <c r="K10">
        <v>30</v>
      </c>
    </row>
    <row r="11" spans="1:11" x14ac:dyDescent="0.15">
      <c r="C11">
        <v>10</v>
      </c>
      <c r="D11">
        <v>2</v>
      </c>
      <c r="E11" s="1">
        <v>4</v>
      </c>
      <c r="F11" s="1">
        <v>5</v>
      </c>
      <c r="G11" s="1">
        <v>6</v>
      </c>
      <c r="H11" s="1">
        <v>0</v>
      </c>
      <c r="I11" s="1">
        <v>2</v>
      </c>
      <c r="J11" s="1">
        <v>5</v>
      </c>
      <c r="K11">
        <v>31</v>
      </c>
    </row>
    <row r="12" spans="1:11" x14ac:dyDescent="0.15">
      <c r="C12">
        <v>11</v>
      </c>
      <c r="D12">
        <v>5</v>
      </c>
      <c r="E12" s="1">
        <v>0</v>
      </c>
      <c r="F12" s="1">
        <v>1</v>
      </c>
      <c r="G12" s="1">
        <v>2</v>
      </c>
      <c r="H12" s="1">
        <v>3</v>
      </c>
      <c r="I12" s="1">
        <v>5</v>
      </c>
      <c r="J12" s="1">
        <v>1</v>
      </c>
      <c r="K12">
        <v>30</v>
      </c>
    </row>
    <row r="13" spans="1:11" x14ac:dyDescent="0.15">
      <c r="C13">
        <v>12</v>
      </c>
      <c r="D13">
        <v>0</v>
      </c>
      <c r="E13" s="1">
        <v>2</v>
      </c>
      <c r="F13" s="1">
        <v>3</v>
      </c>
      <c r="G13" s="1">
        <v>4</v>
      </c>
      <c r="H13" s="1">
        <v>5</v>
      </c>
      <c r="I13" s="1">
        <v>0</v>
      </c>
      <c r="J13" s="1">
        <v>3</v>
      </c>
      <c r="K13">
        <v>31</v>
      </c>
    </row>
    <row r="15" spans="1:11" x14ac:dyDescent="0.15">
      <c r="F15"/>
      <c r="G15"/>
      <c r="I15"/>
    </row>
    <row r="16" spans="1:11" x14ac:dyDescent="0.15">
      <c r="F16"/>
      <c r="G16"/>
      <c r="I16"/>
    </row>
    <row r="17" spans="6:9" x14ac:dyDescent="0.15">
      <c r="F17"/>
      <c r="G17"/>
      <c r="I17"/>
    </row>
    <row r="18" spans="6:9" x14ac:dyDescent="0.15">
      <c r="F18"/>
      <c r="G18"/>
      <c r="I18"/>
    </row>
    <row r="19" spans="6:9" x14ac:dyDescent="0.15">
      <c r="F19"/>
      <c r="G19"/>
      <c r="I19"/>
    </row>
    <row r="20" spans="6:9" x14ac:dyDescent="0.15">
      <c r="F20"/>
      <c r="G20"/>
      <c r="I20"/>
    </row>
    <row r="21" spans="6:9" x14ac:dyDescent="0.15">
      <c r="F21"/>
      <c r="G21"/>
      <c r="I21"/>
    </row>
    <row r="22" spans="6:9" x14ac:dyDescent="0.15">
      <c r="F22"/>
      <c r="G22"/>
      <c r="I22"/>
    </row>
    <row r="23" spans="6:9" x14ac:dyDescent="0.15">
      <c r="F23"/>
      <c r="G23"/>
      <c r="I23"/>
    </row>
    <row r="24" spans="6:9" x14ac:dyDescent="0.15">
      <c r="F24"/>
      <c r="G24"/>
      <c r="I24"/>
    </row>
    <row r="25" spans="6:9" x14ac:dyDescent="0.15">
      <c r="F25"/>
      <c r="G25"/>
      <c r="I25"/>
    </row>
    <row r="26" spans="6:9" x14ac:dyDescent="0.15">
      <c r="F26"/>
      <c r="G26"/>
      <c r="I2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大曽根　令和元年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ぬくもり大曾根</cp:lastModifiedBy>
  <cp:lastPrinted>2019-04-10T06:48:14Z</cp:lastPrinted>
  <dcterms:created xsi:type="dcterms:W3CDTF">2011-03-09T06:03:55Z</dcterms:created>
  <dcterms:modified xsi:type="dcterms:W3CDTF">2019-04-13T06:12:14Z</dcterms:modified>
</cp:coreProperties>
</file>